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5480" windowHeight="9816" activeTab="10"/>
  </bookViews>
  <sheets>
    <sheet name="3Ai" sheetId="1" r:id="rId1"/>
    <sheet name="3Bi" sheetId="4" r:id="rId2"/>
    <sheet name="3Ci" sheetId="2" r:id="rId3"/>
    <sheet name="3Di" sheetId="3" r:id="rId4"/>
    <sheet name="3Ei" sheetId="10" r:id="rId5"/>
    <sheet name="3At" sheetId="5" r:id="rId6"/>
    <sheet name="3Aen" sheetId="6" r:id="rId7"/>
    <sheet name="3Aet" sheetId="8" r:id="rId8"/>
    <sheet name="3Atl" sheetId="11" r:id="rId9"/>
    <sheet name="3Btl" sheetId="12" r:id="rId10"/>
    <sheet name="Sintesi" sheetId="9" r:id="rId11"/>
  </sheets>
  <calcPr calcId="14562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8" i="11" l="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X8" i="11"/>
  <c r="A4" i="11"/>
  <c r="A5" i="11"/>
  <c r="X4" i="11"/>
  <c r="X6" i="11"/>
  <c r="X7" i="11"/>
  <c r="X9" i="11"/>
  <c r="X10" i="11"/>
  <c r="X11" i="11"/>
  <c r="X12" i="11"/>
  <c r="X13" i="11"/>
  <c r="X14" i="11"/>
  <c r="X15" i="11"/>
  <c r="X16" i="11"/>
  <c r="X17" i="11"/>
  <c r="X18" i="11"/>
  <c r="X20" i="11"/>
  <c r="X21" i="11"/>
  <c r="X22" i="11"/>
  <c r="X20" i="10"/>
  <c r="X7" i="10"/>
  <c r="A6" i="11"/>
  <c r="A7" i="11"/>
  <c r="X12" i="12"/>
  <c r="X13" i="12"/>
  <c r="X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5" i="12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2"/>
  <c r="A24" i="2"/>
  <c r="A25" i="2"/>
  <c r="A26" i="2"/>
  <c r="A14" i="6"/>
  <c r="A15" i="6"/>
  <c r="A16" i="6"/>
  <c r="A17" i="6"/>
  <c r="A18" i="6"/>
  <c r="A19" i="6"/>
  <c r="A5" i="6"/>
  <c r="A6" i="6"/>
  <c r="A7" i="6"/>
  <c r="A8" i="6"/>
  <c r="A9" i="6"/>
  <c r="A10" i="6"/>
  <c r="A11" i="6"/>
  <c r="A12" i="6"/>
  <c r="A13" i="6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X17" i="6"/>
  <c r="X8" i="6"/>
  <c r="X21" i="2"/>
  <c r="X18" i="2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X16" i="4"/>
  <c r="X17" i="4"/>
  <c r="X18" i="4"/>
  <c r="X24" i="4"/>
  <c r="A5" i="8"/>
  <c r="A6" i="8"/>
  <c r="A7" i="8"/>
  <c r="A8" i="8"/>
  <c r="A9" i="8"/>
  <c r="A10" i="8"/>
  <c r="A11" i="8"/>
  <c r="A12" i="8"/>
  <c r="A13" i="8"/>
  <c r="A14" i="8"/>
  <c r="A15" i="8"/>
  <c r="X7" i="8"/>
  <c r="X4" i="12"/>
  <c r="X6" i="12"/>
  <c r="X7" i="12"/>
  <c r="X8" i="12"/>
  <c r="X9" i="12"/>
  <c r="X10" i="12"/>
  <c r="X11" i="12"/>
  <c r="X14" i="12"/>
  <c r="X15" i="12"/>
  <c r="X16" i="12"/>
  <c r="X17" i="12"/>
  <c r="X18" i="12"/>
  <c r="X19" i="12"/>
  <c r="X20" i="12"/>
  <c r="X21" i="12"/>
  <c r="X22" i="12"/>
  <c r="X23" i="12"/>
  <c r="C28" i="12"/>
  <c r="V31" i="12"/>
  <c r="K20" i="9"/>
  <c r="X5" i="11"/>
  <c r="C27" i="11"/>
  <c r="V30" i="11"/>
  <c r="K19" i="9"/>
  <c r="D30" i="11"/>
  <c r="E19" i="9"/>
  <c r="F19" i="9"/>
  <c r="G19" i="9"/>
  <c r="G30" i="11"/>
  <c r="H19" i="9"/>
  <c r="I19" i="9"/>
  <c r="J19" i="9"/>
  <c r="D31" i="12"/>
  <c r="E20" i="9"/>
  <c r="F20" i="9"/>
  <c r="G20" i="9"/>
  <c r="G31" i="12"/>
  <c r="H20" i="9"/>
  <c r="I20" i="9"/>
  <c r="J20" i="9"/>
  <c r="C31" i="12"/>
  <c r="D20" i="9"/>
  <c r="C30" i="11"/>
  <c r="D19" i="9"/>
  <c r="V28" i="12"/>
  <c r="C20" i="9"/>
  <c r="B20" i="9"/>
  <c r="V27" i="11"/>
  <c r="C19" i="9"/>
  <c r="B19" i="9"/>
  <c r="X17" i="10"/>
  <c r="X19" i="10"/>
  <c r="X21" i="10"/>
  <c r="X22" i="10"/>
  <c r="X20" i="3"/>
  <c r="X21" i="3"/>
  <c r="X22" i="3"/>
  <c r="X26" i="2"/>
  <c r="X4" i="6"/>
  <c r="X12" i="8"/>
  <c r="W25" i="12"/>
  <c r="V25" i="12"/>
  <c r="U25" i="12"/>
  <c r="T25" i="12"/>
  <c r="S25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R3" i="12"/>
  <c r="S3" i="12"/>
  <c r="T3" i="12"/>
  <c r="U3" i="12"/>
  <c r="V3" i="12"/>
  <c r="W3" i="12"/>
  <c r="W24" i="1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S31" i="12"/>
  <c r="P31" i="12"/>
  <c r="M31" i="12"/>
  <c r="J31" i="12"/>
  <c r="S30" i="11"/>
  <c r="P30" i="11"/>
  <c r="M30" i="11"/>
  <c r="J30" i="11"/>
  <c r="X15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X13" i="10"/>
  <c r="X5" i="10"/>
  <c r="X6" i="4"/>
  <c r="X7" i="4"/>
  <c r="X8" i="4"/>
  <c r="X9" i="4"/>
  <c r="X10" i="4"/>
  <c r="X11" i="4"/>
  <c r="X12" i="4"/>
  <c r="X13" i="4"/>
  <c r="X14" i="4"/>
  <c r="X15" i="4"/>
  <c r="X19" i="4"/>
  <c r="X20" i="4"/>
  <c r="X21" i="4"/>
  <c r="X22" i="4"/>
  <c r="X23" i="4"/>
  <c r="X25" i="4"/>
  <c r="X26" i="4"/>
  <c r="X27" i="4"/>
  <c r="X4" i="4"/>
  <c r="D22" i="1"/>
  <c r="X19" i="1"/>
  <c r="X20" i="1"/>
  <c r="X18" i="5"/>
  <c r="X15" i="8"/>
  <c r="X14" i="8"/>
  <c r="X13" i="8"/>
  <c r="X11" i="8"/>
  <c r="X10" i="8"/>
  <c r="X8" i="8"/>
  <c r="X6" i="8"/>
  <c r="X5" i="8"/>
  <c r="X4" i="8"/>
  <c r="X19" i="3"/>
  <c r="X5" i="3"/>
  <c r="X4" i="3"/>
  <c r="X16" i="10"/>
  <c r="X15" i="10"/>
  <c r="X10" i="10"/>
  <c r="X9" i="10"/>
  <c r="X8" i="10"/>
  <c r="X6" i="10"/>
  <c r="X4" i="10"/>
  <c r="X5" i="6"/>
  <c r="X20" i="6"/>
  <c r="X19" i="6"/>
  <c r="X18" i="6"/>
  <c r="X16" i="6"/>
  <c r="X15" i="6"/>
  <c r="X14" i="6"/>
  <c r="X13" i="6"/>
  <c r="X12" i="6"/>
  <c r="X11" i="6"/>
  <c r="X10" i="6"/>
  <c r="X9" i="6"/>
  <c r="X7" i="6"/>
  <c r="X6" i="6"/>
  <c r="D20" i="5"/>
  <c r="X5" i="4"/>
  <c r="X6" i="2"/>
  <c r="X7" i="2"/>
  <c r="X8" i="2"/>
  <c r="X9" i="2"/>
  <c r="X10" i="2"/>
  <c r="X11" i="2"/>
  <c r="X12" i="2"/>
  <c r="X13" i="2"/>
  <c r="X14" i="2"/>
  <c r="X15" i="2"/>
  <c r="X17" i="2"/>
  <c r="X9" i="1"/>
  <c r="X10" i="1"/>
  <c r="X11" i="1"/>
  <c r="X12" i="1"/>
  <c r="X13" i="1"/>
  <c r="X14" i="1"/>
  <c r="X15" i="1"/>
  <c r="X16" i="1"/>
  <c r="X17" i="1"/>
  <c r="X21" i="1"/>
  <c r="X10" i="5"/>
  <c r="X11" i="5"/>
  <c r="X12" i="5"/>
  <c r="X13" i="5"/>
  <c r="X14" i="5"/>
  <c r="X16" i="5"/>
  <c r="C20" i="8"/>
  <c r="D24" i="3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A5" i="10"/>
  <c r="A6" i="10"/>
  <c r="A8" i="10"/>
  <c r="A9" i="10"/>
  <c r="C27" i="10"/>
  <c r="B15" i="9"/>
  <c r="E3" i="10"/>
  <c r="F3" i="10"/>
  <c r="G3" i="10"/>
  <c r="H3" i="10"/>
  <c r="I3" i="10"/>
  <c r="J3" i="10"/>
  <c r="K3" i="10"/>
  <c r="L3" i="10"/>
  <c r="M3" i="10"/>
  <c r="N3" i="10"/>
  <c r="O3" i="10"/>
  <c r="P3" i="10"/>
  <c r="Q3" i="10"/>
  <c r="R3" i="10"/>
  <c r="S3" i="10"/>
  <c r="T3" i="10"/>
  <c r="U3" i="10"/>
  <c r="V3" i="10"/>
  <c r="W3" i="10"/>
  <c r="X5" i="5"/>
  <c r="S30" i="10"/>
  <c r="J15" i="9"/>
  <c r="M30" i="10"/>
  <c r="H15" i="9"/>
  <c r="G30" i="10"/>
  <c r="F15" i="9"/>
  <c r="C30" i="10"/>
  <c r="D15" i="9"/>
  <c r="V30" i="10"/>
  <c r="K15" i="9"/>
  <c r="P30" i="10"/>
  <c r="I15" i="9"/>
  <c r="J30" i="10"/>
  <c r="G15" i="9"/>
  <c r="D30" i="10"/>
  <c r="E15" i="9"/>
  <c r="V27" i="10"/>
  <c r="C15" i="9"/>
  <c r="X19" i="5"/>
  <c r="X17" i="5"/>
  <c r="X9" i="5"/>
  <c r="X8" i="5"/>
  <c r="X7" i="5"/>
  <c r="X6" i="5"/>
  <c r="X4" i="5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A19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A5" i="3"/>
  <c r="V27" i="3"/>
  <c r="C14" i="9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X25" i="2"/>
  <c r="X23" i="2"/>
  <c r="X22" i="2"/>
  <c r="X19" i="2"/>
  <c r="X4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V20" i="8"/>
  <c r="C18" i="9"/>
  <c r="V24" i="6"/>
  <c r="C17" i="9"/>
  <c r="C24" i="6"/>
  <c r="B17" i="9"/>
  <c r="C27" i="3"/>
  <c r="V30" i="3"/>
  <c r="K14" i="9"/>
  <c r="S30" i="3"/>
  <c r="J14" i="9"/>
  <c r="P30" i="3"/>
  <c r="I14" i="9"/>
  <c r="M30" i="3"/>
  <c r="H14" i="9"/>
  <c r="J30" i="3"/>
  <c r="G14" i="9"/>
  <c r="G30" i="3"/>
  <c r="F14" i="9"/>
  <c r="D30" i="3"/>
  <c r="E14" i="9"/>
  <c r="C30" i="3"/>
  <c r="D14" i="9"/>
  <c r="B14" i="9"/>
  <c r="V27" i="6"/>
  <c r="K17" i="9"/>
  <c r="S27" i="6"/>
  <c r="J17" i="9"/>
  <c r="P27" i="6"/>
  <c r="I17" i="9"/>
  <c r="M27" i="6"/>
  <c r="H17" i="9"/>
  <c r="J27" i="6"/>
  <c r="G17" i="9"/>
  <c r="G27" i="6"/>
  <c r="F17" i="9"/>
  <c r="D27" i="6"/>
  <c r="E17" i="9"/>
  <c r="C27" i="6"/>
  <c r="D17" i="9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V32" i="4"/>
  <c r="C12" i="9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5" i="1"/>
  <c r="X6" i="1"/>
  <c r="X7" i="1"/>
  <c r="X8" i="1"/>
  <c r="X4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V31" i="2"/>
  <c r="C13" i="9"/>
  <c r="C23" i="5"/>
  <c r="B16" i="9"/>
  <c r="V23" i="5"/>
  <c r="C16" i="9"/>
  <c r="C26" i="5"/>
  <c r="D16" i="9"/>
  <c r="D26" i="5"/>
  <c r="E16" i="9"/>
  <c r="G26" i="5"/>
  <c r="F16" i="9"/>
  <c r="J26" i="5"/>
  <c r="G16" i="9"/>
  <c r="M26" i="5"/>
  <c r="H16" i="9"/>
  <c r="P26" i="5"/>
  <c r="I16" i="9"/>
  <c r="S26" i="5"/>
  <c r="J16" i="9"/>
  <c r="V26" i="5"/>
  <c r="K16" i="9"/>
  <c r="V25" i="1"/>
  <c r="C11" i="9"/>
  <c r="C25" i="1"/>
  <c r="B18" i="9"/>
  <c r="V23" i="8"/>
  <c r="S23" i="8"/>
  <c r="P23" i="8"/>
  <c r="M23" i="8"/>
  <c r="J23" i="8"/>
  <c r="G23" i="8"/>
  <c r="D23" i="8"/>
  <c r="C23" i="8"/>
  <c r="C32" i="4"/>
  <c r="C31" i="2"/>
  <c r="D18" i="9"/>
  <c r="E18" i="9"/>
  <c r="F18" i="9"/>
  <c r="G18" i="9"/>
  <c r="H18" i="9"/>
  <c r="I18" i="9"/>
  <c r="J18" i="9"/>
  <c r="K18" i="9"/>
  <c r="B13" i="9"/>
  <c r="V34" i="2"/>
  <c r="K13" i="9"/>
  <c r="S34" i="2"/>
  <c r="J13" i="9"/>
  <c r="P34" i="2"/>
  <c r="I13" i="9"/>
  <c r="M34" i="2"/>
  <c r="H13" i="9"/>
  <c r="J34" i="2"/>
  <c r="G13" i="9"/>
  <c r="G34" i="2"/>
  <c r="F13" i="9"/>
  <c r="D34" i="2"/>
  <c r="E13" i="9"/>
  <c r="C34" i="2"/>
  <c r="D13" i="9"/>
  <c r="B12" i="9"/>
  <c r="G35" i="4"/>
  <c r="F12" i="9"/>
  <c r="J35" i="4"/>
  <c r="G12" i="9"/>
  <c r="V35" i="4"/>
  <c r="K12" i="9"/>
  <c r="M35" i="4"/>
  <c r="H12" i="9"/>
  <c r="D35" i="4"/>
  <c r="E12" i="9"/>
  <c r="P35" i="4"/>
  <c r="I12" i="9"/>
  <c r="S35" i="4"/>
  <c r="J12" i="9"/>
  <c r="C35" i="4"/>
  <c r="D12" i="9"/>
  <c r="V28" i="1"/>
  <c r="K11" i="9"/>
  <c r="P28" i="1"/>
  <c r="I11" i="9"/>
  <c r="G28" i="1"/>
  <c r="F11" i="9"/>
  <c r="C28" i="1"/>
  <c r="D11" i="9"/>
  <c r="B11" i="9"/>
  <c r="B21" i="9"/>
  <c r="S28" i="1"/>
  <c r="J11" i="9"/>
  <c r="D28" i="1"/>
  <c r="E11" i="9"/>
  <c r="J28" i="1"/>
  <c r="G11" i="9"/>
  <c r="M28" i="1"/>
  <c r="H11" i="9"/>
  <c r="H21" i="9"/>
  <c r="E21" i="9"/>
  <c r="G21" i="9"/>
  <c r="J21" i="9"/>
  <c r="D21" i="9"/>
  <c r="I21" i="9"/>
  <c r="C21" i="9"/>
  <c r="F21" i="9"/>
  <c r="K21" i="9"/>
</calcChain>
</file>

<file path=xl/sharedStrings.xml><?xml version="1.0" encoding="utf-8"?>
<sst xmlns="http://schemas.openxmlformats.org/spreadsheetml/2006/main" count="1728" uniqueCount="312">
  <si>
    <t>Caprio</t>
  </si>
  <si>
    <t>COGNOME</t>
  </si>
  <si>
    <t>NOME</t>
  </si>
  <si>
    <t>N.</t>
  </si>
  <si>
    <t>X</t>
  </si>
  <si>
    <t>Assente</t>
  </si>
  <si>
    <t>Francesco</t>
  </si>
  <si>
    <t>Antonio</t>
  </si>
  <si>
    <t>Luigi</t>
  </si>
  <si>
    <t>Angelo</t>
  </si>
  <si>
    <t>Luca</t>
  </si>
  <si>
    <t>Giovanni</t>
  </si>
  <si>
    <t>Domenico</t>
  </si>
  <si>
    <t>Raffaele</t>
  </si>
  <si>
    <t>Totali risposte errate</t>
  </si>
  <si>
    <t>QUESITI  CON  RISPOSTA  ERRATA</t>
  </si>
  <si>
    <t>Eccellente</t>
  </si>
  <si>
    <t>Ottimo</t>
  </si>
  <si>
    <t>Buono</t>
  </si>
  <si>
    <t>Sufficiente</t>
  </si>
  <si>
    <t>Nullo</t>
  </si>
  <si>
    <t>Scarso</t>
  </si>
  <si>
    <t>Insufficiente</t>
  </si>
  <si>
    <t>Giudizio</t>
  </si>
  <si>
    <t>Voto</t>
  </si>
  <si>
    <t>Percentuale</t>
  </si>
  <si>
    <t>Gravem. Insuff.</t>
  </si>
  <si>
    <t>TABELLA  DI  SINTESI</t>
  </si>
  <si>
    <r>
      <t xml:space="preserve">TOTALE PUNTI     </t>
    </r>
    <r>
      <rPr>
        <sz val="8"/>
        <color indexed="8"/>
        <rFont val="Calibri"/>
        <family val="2"/>
      </rPr>
      <t>(in decimi)</t>
    </r>
  </si>
  <si>
    <t>da 0,5 a 1,5</t>
  </si>
  <si>
    <t>da 2 a 3</t>
  </si>
  <si>
    <t>da 3,5 a 4,5</t>
  </si>
  <si>
    <t>da 5 a 5,5</t>
  </si>
  <si>
    <t>da 6 a 6,5</t>
  </si>
  <si>
    <t>da 7 a 7,5</t>
  </si>
  <si>
    <t>da 8 a 8,5</t>
  </si>
  <si>
    <t>da 9 a 10</t>
  </si>
  <si>
    <t>Voto medio</t>
  </si>
  <si>
    <t>Presenti</t>
  </si>
  <si>
    <r>
      <t xml:space="preserve">CLASSE  </t>
    </r>
    <r>
      <rPr>
        <b/>
        <sz val="14"/>
        <color indexed="8"/>
        <rFont val="Calibri"/>
        <family val="2"/>
      </rPr>
      <t>3Ai</t>
    </r>
  </si>
  <si>
    <r>
      <t xml:space="preserve">CLASSE  </t>
    </r>
    <r>
      <rPr>
        <b/>
        <sz val="14"/>
        <color indexed="8"/>
        <rFont val="Calibri"/>
        <family val="2"/>
      </rPr>
      <t>3Bi</t>
    </r>
  </si>
  <si>
    <r>
      <t xml:space="preserve">CLASSE  </t>
    </r>
    <r>
      <rPr>
        <b/>
        <sz val="14"/>
        <color indexed="8"/>
        <rFont val="Calibri"/>
        <family val="2"/>
      </rPr>
      <t>3Ci</t>
    </r>
  </si>
  <si>
    <t>Alessandro</t>
  </si>
  <si>
    <t>Giuseppe</t>
  </si>
  <si>
    <t>Pasquale</t>
  </si>
  <si>
    <t>Nuzzo</t>
  </si>
  <si>
    <t>Russo</t>
  </si>
  <si>
    <t>Gennaro</t>
  </si>
  <si>
    <r>
      <t xml:space="preserve">CLASSE  </t>
    </r>
    <r>
      <rPr>
        <b/>
        <sz val="14"/>
        <color indexed="8"/>
        <rFont val="Calibri"/>
        <family val="2"/>
      </rPr>
      <t>3Di</t>
    </r>
  </si>
  <si>
    <r>
      <t xml:space="preserve">TOTALE PUNTI     </t>
    </r>
    <r>
      <rPr>
        <sz val="8"/>
        <color indexed="8"/>
        <rFont val="Calibri"/>
        <family val="2"/>
      </rPr>
      <t>(in decimi)</t>
    </r>
  </si>
  <si>
    <t>Marco</t>
  </si>
  <si>
    <t>Michele</t>
  </si>
  <si>
    <t>Classe</t>
  </si>
  <si>
    <t>GIUDIZIO</t>
  </si>
  <si>
    <t>3Ai</t>
  </si>
  <si>
    <t>3Bi</t>
  </si>
  <si>
    <t>3Ci</t>
  </si>
  <si>
    <t>3Di</t>
  </si>
  <si>
    <t>3Aet</t>
  </si>
  <si>
    <t>TOTALI</t>
  </si>
  <si>
    <t>Grav. Insuff.</t>
  </si>
  <si>
    <r>
      <t xml:space="preserve">CLASSE  </t>
    </r>
    <r>
      <rPr>
        <b/>
        <sz val="14"/>
        <color indexed="8"/>
        <rFont val="Calibri"/>
        <family val="2"/>
      </rPr>
      <t>3Aet</t>
    </r>
  </si>
  <si>
    <t>Mario</t>
  </si>
  <si>
    <t>Andrea</t>
  </si>
  <si>
    <t>Nicola</t>
  </si>
  <si>
    <t>Vigliotti</t>
  </si>
  <si>
    <t>Iannucci</t>
  </si>
  <si>
    <t>Agostino</t>
  </si>
  <si>
    <t>Emanuele</t>
  </si>
  <si>
    <t>Capasso</t>
  </si>
  <si>
    <t>3Ei</t>
  </si>
  <si>
    <t>Tommaso</t>
  </si>
  <si>
    <t>Ferraro</t>
  </si>
  <si>
    <t>Davide</t>
  </si>
  <si>
    <t>Ricciardi</t>
  </si>
  <si>
    <t>Paolo</t>
  </si>
  <si>
    <r>
      <t xml:space="preserve">CLASSE  </t>
    </r>
    <r>
      <rPr>
        <b/>
        <sz val="14"/>
        <color indexed="8"/>
        <rFont val="Calibri"/>
        <family val="2"/>
      </rPr>
      <t>3Ei</t>
    </r>
  </si>
  <si>
    <t>Claudio</t>
  </si>
  <si>
    <t>Biagio</t>
  </si>
  <si>
    <t>Gargiulo</t>
  </si>
  <si>
    <t>Menditti</t>
  </si>
  <si>
    <t>Fabrizio</t>
  </si>
  <si>
    <t>Palmiero</t>
  </si>
  <si>
    <t>Pellegrino</t>
  </si>
  <si>
    <t>Battista</t>
  </si>
  <si>
    <t>Carfora</t>
  </si>
  <si>
    <t>Michela</t>
  </si>
  <si>
    <t>Crispino</t>
  </si>
  <si>
    <t>D'Anna</t>
  </si>
  <si>
    <t>Umberto</t>
  </si>
  <si>
    <t>Stefano</t>
  </si>
  <si>
    <t>Giacomo</t>
  </si>
  <si>
    <t>Gabriele</t>
  </si>
  <si>
    <t>Fiorentino</t>
  </si>
  <si>
    <t>Giaquinto</t>
  </si>
  <si>
    <t>Salvatore</t>
  </si>
  <si>
    <t>Saiano</t>
  </si>
  <si>
    <t>Santoro</t>
  </si>
  <si>
    <t>Stellato</t>
  </si>
  <si>
    <t>Corvino</t>
  </si>
  <si>
    <t>Fusco</t>
  </si>
  <si>
    <t>Garofalo</t>
  </si>
  <si>
    <t>Guerra</t>
  </si>
  <si>
    <t>Aniello</t>
  </si>
  <si>
    <t>Carmine</t>
  </si>
  <si>
    <t>De Rosa</t>
  </si>
  <si>
    <t>Elio</t>
  </si>
  <si>
    <t>Fontana</t>
  </si>
  <si>
    <t>Merola</t>
  </si>
  <si>
    <t>Nunzio</t>
  </si>
  <si>
    <t>Clemente</t>
  </si>
  <si>
    <t>Palmieri</t>
  </si>
  <si>
    <t>Vincenzo</t>
  </si>
  <si>
    <t>Santonastaso</t>
  </si>
  <si>
    <t>Elia</t>
  </si>
  <si>
    <t>Brignola</t>
  </si>
  <si>
    <t>Capuano</t>
  </si>
  <si>
    <t>Cocchinone</t>
  </si>
  <si>
    <t>Lorenzo P.</t>
  </si>
  <si>
    <t>D'Onofrio</t>
  </si>
  <si>
    <t>Foggia</t>
  </si>
  <si>
    <t>Pietro</t>
  </si>
  <si>
    <t>Lerro</t>
  </si>
  <si>
    <t>Lishchynska</t>
  </si>
  <si>
    <t>Svitlana V.</t>
  </si>
  <si>
    <t>Marotta</t>
  </si>
  <si>
    <t>Monaco</t>
  </si>
  <si>
    <t>Perfetto</t>
  </si>
  <si>
    <t>Romanelli</t>
  </si>
  <si>
    <t>Selva</t>
  </si>
  <si>
    <t>Matteo</t>
  </si>
  <si>
    <t>Vardaro</t>
  </si>
  <si>
    <t>Barra</t>
  </si>
  <si>
    <t>Cacciapuoti</t>
  </si>
  <si>
    <t>Cicchella</t>
  </si>
  <si>
    <t>Cucco</t>
  </si>
  <si>
    <t>D'Ambrosio</t>
  </si>
  <si>
    <t>Esposito</t>
  </si>
  <si>
    <t>Farina</t>
  </si>
  <si>
    <t>Iaiunese</t>
  </si>
  <si>
    <t>Fabio</t>
  </si>
  <si>
    <t>Iorio</t>
  </si>
  <si>
    <t>Augusto</t>
  </si>
  <si>
    <t>Landolfo</t>
  </si>
  <si>
    <t>Natale</t>
  </si>
  <si>
    <t>Picozzi</t>
  </si>
  <si>
    <t>Crescenzo</t>
  </si>
  <si>
    <t>Rossi</t>
  </si>
  <si>
    <t>Sarracino</t>
  </si>
  <si>
    <t>Tardi</t>
  </si>
  <si>
    <t>Piccolella</t>
  </si>
  <si>
    <t>3At</t>
  </si>
  <si>
    <t>3Aen</t>
  </si>
  <si>
    <t>3Btl</t>
  </si>
  <si>
    <t>3Atl</t>
  </si>
  <si>
    <r>
      <t xml:space="preserve">CLASSE  </t>
    </r>
    <r>
      <rPr>
        <b/>
        <sz val="14"/>
        <color indexed="8"/>
        <rFont val="Calibri"/>
        <family val="2"/>
      </rPr>
      <t>3Btl</t>
    </r>
  </si>
  <si>
    <r>
      <t xml:space="preserve">CLASSE  </t>
    </r>
    <r>
      <rPr>
        <b/>
        <sz val="14"/>
        <color indexed="8"/>
        <rFont val="Calibri"/>
        <family val="2"/>
      </rPr>
      <t>3At</t>
    </r>
  </si>
  <si>
    <r>
      <t xml:space="preserve">CLASSE  </t>
    </r>
    <r>
      <rPr>
        <b/>
        <sz val="14"/>
        <color indexed="8"/>
        <rFont val="Calibri"/>
        <family val="2"/>
      </rPr>
      <t>3Aen</t>
    </r>
  </si>
  <si>
    <r>
      <t xml:space="preserve">CLASSE  </t>
    </r>
    <r>
      <rPr>
        <b/>
        <sz val="14"/>
        <color indexed="8"/>
        <rFont val="Calibri"/>
        <family val="2"/>
      </rPr>
      <t>3Atl</t>
    </r>
  </si>
  <si>
    <t>Albarella</t>
  </si>
  <si>
    <t>Argenziano</t>
  </si>
  <si>
    <t>D'Albenzio</t>
  </si>
  <si>
    <t>De Bellis</t>
  </si>
  <si>
    <t>Iodice</t>
  </si>
  <si>
    <t>Lieto</t>
  </si>
  <si>
    <t>Mona</t>
  </si>
  <si>
    <t>Peschiera</t>
  </si>
  <si>
    <t>Rescigno</t>
  </si>
  <si>
    <t>Sanzari</t>
  </si>
  <si>
    <t>Sibilla</t>
  </si>
  <si>
    <t>Siciliano</t>
  </si>
  <si>
    <t>Canale</t>
  </si>
  <si>
    <t>Elpidio Jr</t>
  </si>
  <si>
    <t>D'Amico</t>
  </si>
  <si>
    <t>Del Villano</t>
  </si>
  <si>
    <t>Di Matteo</t>
  </si>
  <si>
    <t>Di Nuzzo</t>
  </si>
  <si>
    <t>Christian</t>
  </si>
  <si>
    <t>Fasano</t>
  </si>
  <si>
    <t>Lombardi</t>
  </si>
  <si>
    <t>Leandro</t>
  </si>
  <si>
    <t>Maglione</t>
  </si>
  <si>
    <t>Mirko</t>
  </si>
  <si>
    <t>Massaro</t>
  </si>
  <si>
    <t>Mozzillo</t>
  </si>
  <si>
    <t>Panico</t>
  </si>
  <si>
    <t>Papa</t>
  </si>
  <si>
    <t>Petrarca</t>
  </si>
  <si>
    <t>Veneruso</t>
  </si>
  <si>
    <t>Verde</t>
  </si>
  <si>
    <t>Amore</t>
  </si>
  <si>
    <t>Elpidio Pio</t>
  </si>
  <si>
    <t>Caturano</t>
  </si>
  <si>
    <t>Chiatto</t>
  </si>
  <si>
    <t>Benito</t>
  </si>
  <si>
    <t>Dell'Aquila</t>
  </si>
  <si>
    <t>Destriere</t>
  </si>
  <si>
    <t>Lorenzo</t>
  </si>
  <si>
    <t>Fortunato</t>
  </si>
  <si>
    <t>Gravina</t>
  </si>
  <si>
    <t>Angelantonio</t>
  </si>
  <si>
    <t>Daniele</t>
  </si>
  <si>
    <t>Marra</t>
  </si>
  <si>
    <t>Nappi</t>
  </si>
  <si>
    <t>Emilio</t>
  </si>
  <si>
    <t>Serino</t>
  </si>
  <si>
    <t>Massimo</t>
  </si>
  <si>
    <t>Storari</t>
  </si>
  <si>
    <t>Tranquillo</t>
  </si>
  <si>
    <t>Vitale</t>
  </si>
  <si>
    <t>Cavallo</t>
  </si>
  <si>
    <t>Coppola</t>
  </si>
  <si>
    <t>Alessio</t>
  </si>
  <si>
    <t>Di Carlo</t>
  </si>
  <si>
    <t>Di Virgilio</t>
  </si>
  <si>
    <t>Giosuè</t>
  </si>
  <si>
    <t>Gentile</t>
  </si>
  <si>
    <t>Ianniello</t>
  </si>
  <si>
    <t>Mauriello</t>
  </si>
  <si>
    <t>Gaetano</t>
  </si>
  <si>
    <t>Menditto</t>
  </si>
  <si>
    <t>Murza</t>
  </si>
  <si>
    <t>Mihail</t>
  </si>
  <si>
    <t>Sanfelice</t>
  </si>
  <si>
    <t>Ummarino</t>
  </si>
  <si>
    <t>Castaldo</t>
  </si>
  <si>
    <t>Chiariello</t>
  </si>
  <si>
    <t>Cinquegrana</t>
  </si>
  <si>
    <t>Di Giovanni</t>
  </si>
  <si>
    <t>Benito S.</t>
  </si>
  <si>
    <t>Grauso</t>
  </si>
  <si>
    <t>Ignarra</t>
  </si>
  <si>
    <t>Loffredo</t>
  </si>
  <si>
    <t>Pezzella</t>
  </si>
  <si>
    <t>Piscitelli</t>
  </si>
  <si>
    <t>Manlio</t>
  </si>
  <si>
    <t>Sorvillo</t>
  </si>
  <si>
    <t>Bove</t>
  </si>
  <si>
    <t>Danilo</t>
  </si>
  <si>
    <t>Canzano</t>
  </si>
  <si>
    <t>De Vivo</t>
  </si>
  <si>
    <t>Nasti</t>
  </si>
  <si>
    <t>Wellington</t>
  </si>
  <si>
    <t>Palesandro</t>
  </si>
  <si>
    <t>Pontillo</t>
  </si>
  <si>
    <t>Sacco</t>
  </si>
  <si>
    <t>Scialla</t>
  </si>
  <si>
    <t>Tescione</t>
  </si>
  <si>
    <t>Torone</t>
  </si>
  <si>
    <t>Gabriele G.</t>
  </si>
  <si>
    <t>Truosolo</t>
  </si>
  <si>
    <t>Luciano</t>
  </si>
  <si>
    <t>Brandi</t>
  </si>
  <si>
    <t>Cristillo</t>
  </si>
  <si>
    <t>de Gaetano</t>
  </si>
  <si>
    <t>Di Marino</t>
  </si>
  <si>
    <t>Faenza</t>
  </si>
  <si>
    <t>Glaneo</t>
  </si>
  <si>
    <t>Lemma</t>
  </si>
  <si>
    <t>Miranda</t>
  </si>
  <si>
    <t>Ottagono</t>
  </si>
  <si>
    <t>Gennaro R.</t>
  </si>
  <si>
    <t>Pellecchia</t>
  </si>
  <si>
    <t>Salombrino</t>
  </si>
  <si>
    <t>Angelo A.</t>
  </si>
  <si>
    <t>Amico</t>
  </si>
  <si>
    <t>Autieri</t>
  </si>
  <si>
    <t>Bifolco</t>
  </si>
  <si>
    <t>Cisse</t>
  </si>
  <si>
    <t>Daouda</t>
  </si>
  <si>
    <t>Pasquale E.</t>
  </si>
  <si>
    <t>Fedyuk</t>
  </si>
  <si>
    <t>Andriy</t>
  </si>
  <si>
    <t>Finelli</t>
  </si>
  <si>
    <t>Marino</t>
  </si>
  <si>
    <t>Gianpaolo</t>
  </si>
  <si>
    <t>Mastroianni</t>
  </si>
  <si>
    <t>Mboup</t>
  </si>
  <si>
    <t>Mahanta</t>
  </si>
  <si>
    <t>Olivella</t>
  </si>
  <si>
    <t>Paletta</t>
  </si>
  <si>
    <t>Giulia</t>
  </si>
  <si>
    <t>Scognamiglio</t>
  </si>
  <si>
    <t>Tuccillo</t>
  </si>
  <si>
    <t>Vittorio</t>
  </si>
  <si>
    <t>Vladimir</t>
  </si>
  <si>
    <t>Pellino</t>
  </si>
  <si>
    <t>Chiaiese</t>
  </si>
  <si>
    <t>Ciro</t>
  </si>
  <si>
    <t>Mirabella</t>
  </si>
  <si>
    <t>Felice</t>
  </si>
  <si>
    <t>Tirozzi</t>
  </si>
  <si>
    <t>Andrii</t>
  </si>
  <si>
    <t>Dehtiarov</t>
  </si>
  <si>
    <t>Corazza</t>
  </si>
  <si>
    <t>Angelino</t>
  </si>
  <si>
    <t>Domenica</t>
  </si>
  <si>
    <t>Marrone</t>
  </si>
  <si>
    <t>di Nuzzo</t>
  </si>
  <si>
    <t>Numero classi:  10</t>
  </si>
  <si>
    <t>A.S. 2014/2015</t>
  </si>
  <si>
    <r>
      <t xml:space="preserve">TEST  DI  INGRESSO  CLASSI  TERZE  </t>
    </r>
    <r>
      <rPr>
        <b/>
        <sz val="14"/>
        <color indexed="8"/>
        <rFont val="Calibri"/>
        <family val="2"/>
      </rPr>
      <t>ITI</t>
    </r>
  </si>
  <si>
    <r>
      <t xml:space="preserve">DIPARTIMENTO  </t>
    </r>
    <r>
      <rPr>
        <b/>
        <u/>
        <sz val="14"/>
        <rFont val="Calibri"/>
        <family val="2"/>
      </rPr>
      <t>ELETTROTECNICA - ELETTRONICA - TELECOMUNICAZIONI</t>
    </r>
  </si>
  <si>
    <r>
      <t xml:space="preserve">ANALISI  DEI  RISULTATI  DEL  </t>
    </r>
    <r>
      <rPr>
        <b/>
        <sz val="11"/>
        <rFont val="Calibri"/>
        <family val="2"/>
      </rPr>
      <t>TEST  DI  INGRESSO</t>
    </r>
    <r>
      <rPr>
        <sz val="11"/>
        <rFont val="Calibri"/>
        <family val="2"/>
        <scheme val="minor"/>
      </rPr>
      <t xml:space="preserve">  DI   </t>
    </r>
    <r>
      <rPr>
        <b/>
        <u/>
        <sz val="12"/>
        <rFont val="Calibri"/>
        <family val="2"/>
      </rPr>
      <t>TELECOMUNICAZIONI</t>
    </r>
    <r>
      <rPr>
        <sz val="11"/>
        <rFont val="Calibri"/>
        <family val="2"/>
        <scheme val="minor"/>
      </rPr>
      <t xml:space="preserve">     (</t>
    </r>
    <r>
      <rPr>
        <sz val="11"/>
        <rFont val="Calibri"/>
        <family val="2"/>
      </rPr>
      <t>04/10/2014</t>
    </r>
    <r>
      <rPr>
        <sz val="11"/>
        <rFont val="Calibri"/>
        <family val="2"/>
        <scheme val="minor"/>
      </rPr>
      <t>)</t>
    </r>
  </si>
  <si>
    <r>
      <t xml:space="preserve">ANALISI  DEI  RISULTATI  DEL  </t>
    </r>
    <r>
      <rPr>
        <b/>
        <sz val="11"/>
        <rFont val="Calibri"/>
        <family val="2"/>
      </rPr>
      <t>TEST  DI  INGRESSO</t>
    </r>
    <r>
      <rPr>
        <sz val="11"/>
        <rFont val="Calibri"/>
        <family val="2"/>
        <scheme val="minor"/>
      </rPr>
      <t xml:space="preserve">  DI   </t>
    </r>
    <r>
      <rPr>
        <b/>
        <u/>
        <sz val="12"/>
        <rFont val="Calibri"/>
        <family val="2"/>
      </rPr>
      <t>TELECOMUNICAZIONI</t>
    </r>
    <r>
      <rPr>
        <sz val="11"/>
        <rFont val="Calibri"/>
        <family val="2"/>
        <scheme val="minor"/>
      </rPr>
      <t xml:space="preserve">     (</t>
    </r>
    <r>
      <rPr>
        <sz val="11"/>
        <rFont val="Calibri"/>
        <family val="2"/>
      </rPr>
      <t>09/10/2013</t>
    </r>
    <r>
      <rPr>
        <sz val="11"/>
        <rFont val="Calibri"/>
        <family val="2"/>
        <scheme val="minor"/>
      </rPr>
      <t>)</t>
    </r>
  </si>
  <si>
    <r>
      <t xml:space="preserve">ANALISI  DEI  RISULTATI  DEL  </t>
    </r>
    <r>
      <rPr>
        <b/>
        <sz val="11"/>
        <color indexed="8"/>
        <rFont val="Calibri"/>
        <family val="2"/>
      </rPr>
      <t>TEST  DI  INGRESSO</t>
    </r>
    <r>
      <rPr>
        <sz val="11"/>
        <color theme="1"/>
        <rFont val="Calibri"/>
        <family val="2"/>
        <scheme val="minor"/>
      </rPr>
      <t xml:space="preserve">  DI   </t>
    </r>
    <r>
      <rPr>
        <b/>
        <u/>
        <sz val="12"/>
        <color indexed="8"/>
        <rFont val="Calibri"/>
        <family val="2"/>
      </rPr>
      <t>TELECOMUNICAZIONI</t>
    </r>
    <r>
      <rPr>
        <sz val="11"/>
        <color theme="1"/>
        <rFont val="Calibri"/>
        <family val="2"/>
        <scheme val="minor"/>
      </rPr>
      <t xml:space="preserve">     (07</t>
    </r>
    <r>
      <rPr>
        <sz val="11"/>
        <rFont val="Calibri"/>
        <family val="2"/>
        <scheme val="minor"/>
      </rPr>
      <t>/10/2013)</t>
    </r>
  </si>
  <si>
    <r>
      <t xml:space="preserve">ANALISI  DEI  RISULTATI  DEL  </t>
    </r>
    <r>
      <rPr>
        <b/>
        <sz val="11"/>
        <rFont val="Calibri"/>
        <family val="2"/>
      </rPr>
      <t>TEST  DI  INGRESSO</t>
    </r>
    <r>
      <rPr>
        <sz val="11"/>
        <rFont val="Calibri"/>
        <family val="2"/>
        <scheme val="minor"/>
      </rPr>
      <t xml:space="preserve">  DI   </t>
    </r>
    <r>
      <rPr>
        <b/>
        <u/>
        <sz val="12"/>
        <rFont val="Calibri"/>
        <family val="2"/>
      </rPr>
      <t>TELECOMUNICAZIONI</t>
    </r>
    <r>
      <rPr>
        <sz val="11"/>
        <rFont val="Calibri"/>
        <family val="2"/>
        <scheme val="minor"/>
      </rPr>
      <t xml:space="preserve">     (07/10/2013)</t>
    </r>
  </si>
  <si>
    <r>
      <t xml:space="preserve">ANALISI  DEI  RISULTATI  DEL  </t>
    </r>
    <r>
      <rPr>
        <b/>
        <sz val="11"/>
        <rFont val="Calibri"/>
        <family val="2"/>
      </rPr>
      <t>TEST  DI  INGRESSO</t>
    </r>
    <r>
      <rPr>
        <sz val="11"/>
        <rFont val="Calibri"/>
        <family val="2"/>
        <scheme val="minor"/>
      </rPr>
      <t xml:space="preserve">  DI   </t>
    </r>
    <r>
      <rPr>
        <b/>
        <u/>
        <sz val="12"/>
        <rFont val="Calibri"/>
        <family val="2"/>
      </rPr>
      <t>TELECOMUNICAZIONI</t>
    </r>
    <r>
      <rPr>
        <sz val="11"/>
        <rFont val="Calibri"/>
        <family val="2"/>
        <scheme val="minor"/>
      </rPr>
      <t xml:space="preserve">     (11/10/2013)</t>
    </r>
  </si>
  <si>
    <r>
      <t xml:space="preserve">ANALISI  DEI  RISULTATI  DEL  </t>
    </r>
    <r>
      <rPr>
        <b/>
        <sz val="11"/>
        <color indexed="8"/>
        <rFont val="Calibri"/>
        <family val="2"/>
      </rPr>
      <t>TEST  DI  INGRESSO</t>
    </r>
    <r>
      <rPr>
        <sz val="11"/>
        <color theme="1"/>
        <rFont val="Calibri"/>
        <family val="2"/>
        <scheme val="minor"/>
      </rPr>
      <t xml:space="preserve">  DI   </t>
    </r>
    <r>
      <rPr>
        <b/>
        <u/>
        <sz val="12"/>
        <color indexed="8"/>
        <rFont val="Calibri"/>
        <family val="2"/>
      </rPr>
      <t>TELECOMUNICAZIONI</t>
    </r>
    <r>
      <rPr>
        <sz val="11"/>
        <color theme="1"/>
        <rFont val="Calibri"/>
        <family val="2"/>
        <scheme val="minor"/>
      </rPr>
      <t xml:space="preserve">     (04/10/2014)</t>
    </r>
  </si>
  <si>
    <r>
      <t xml:space="preserve">ANALISI  DEI  RISULTATI  DEL  </t>
    </r>
    <r>
      <rPr>
        <b/>
        <sz val="11"/>
        <color indexed="8"/>
        <rFont val="Calibri"/>
        <family val="2"/>
      </rPr>
      <t>TEST  DI  INGRESSO</t>
    </r>
    <r>
      <rPr>
        <sz val="11"/>
        <color theme="1"/>
        <rFont val="Calibri"/>
        <family val="2"/>
        <scheme val="minor"/>
      </rPr>
      <t xml:space="preserve">  DI   </t>
    </r>
    <r>
      <rPr>
        <b/>
        <u/>
        <sz val="12"/>
        <color indexed="8"/>
        <rFont val="Calibri"/>
        <family val="2"/>
      </rPr>
      <t>ELETTROTECNICA  ED  ELETTRONICA</t>
    </r>
    <r>
      <rPr>
        <sz val="11"/>
        <color theme="1"/>
        <rFont val="Calibri"/>
        <family val="2"/>
        <scheme val="minor"/>
      </rPr>
      <t xml:space="preserve">     (09/10/2013)</t>
    </r>
  </si>
  <si>
    <r>
      <t xml:space="preserve">ANALISI  DEI  RISULTATI  DEL  </t>
    </r>
    <r>
      <rPr>
        <b/>
        <sz val="11"/>
        <rFont val="Calibri"/>
        <family val="2"/>
      </rPr>
      <t>TEST  DI  INGRESSO</t>
    </r>
    <r>
      <rPr>
        <sz val="11"/>
        <rFont val="Calibri"/>
        <family val="2"/>
        <scheme val="minor"/>
      </rPr>
      <t xml:space="preserve">  DI   </t>
    </r>
    <r>
      <rPr>
        <b/>
        <u/>
        <sz val="12"/>
        <rFont val="Calibri"/>
        <family val="2"/>
      </rPr>
      <t>ELETTROTECNICA  ED  ELETTRONICA</t>
    </r>
    <r>
      <rPr>
        <sz val="11"/>
        <rFont val="Calibri"/>
        <family val="2"/>
        <scheme val="minor"/>
      </rPr>
      <t xml:space="preserve">     08/10/2014)</t>
    </r>
  </si>
  <si>
    <r>
      <t xml:space="preserve">ANALISI  DEI  RISULTATI  DEL  </t>
    </r>
    <r>
      <rPr>
        <b/>
        <sz val="11"/>
        <rFont val="Calibri"/>
        <family val="2"/>
      </rPr>
      <t>TEST  DI  INGRESSO</t>
    </r>
    <r>
      <rPr>
        <sz val="11"/>
        <rFont val="Calibri"/>
        <family val="2"/>
        <scheme val="minor"/>
      </rPr>
      <t xml:space="preserve">  DI   </t>
    </r>
    <r>
      <rPr>
        <b/>
        <u/>
        <sz val="12"/>
        <rFont val="Calibri"/>
        <family val="2"/>
      </rPr>
      <t>ELETTROTECNICA  ED  ELETTRONICA</t>
    </r>
    <r>
      <rPr>
        <sz val="11"/>
        <rFont val="Calibri"/>
        <family val="2"/>
        <scheme val="minor"/>
      </rPr>
      <t xml:space="preserve">     (11/10/2013)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</si>
</sst>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3" x14ac:knownFonts="1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u/>
      <sz val="12"/>
      <color indexed="8"/>
      <name val="Calibri"/>
      <family val="2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4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b/>
      <u/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EAEAE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rgb="FFB2B2B2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rgb="FFB2B2B2"/>
      </right>
      <top style="hair">
        <color auto="1"/>
      </top>
      <bottom/>
      <diagonal/>
    </border>
    <border>
      <left style="thin">
        <color rgb="FFB2B2B2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9" fontId="5" fillId="0" borderId="0" applyFont="0" applyFill="0" applyBorder="0" applyAlignment="0" applyProtection="0"/>
    <xf numFmtId="0" fontId="16" fillId="2" borderId="11" applyNumberFormat="0" applyFont="0" applyAlignment="0" applyProtection="0"/>
    <xf numFmtId="0" fontId="18" fillId="0" borderId="0"/>
    <xf numFmtId="9" fontId="18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0" fontId="0" fillId="0" borderId="1" xfId="0" applyFill="1" applyBorder="1"/>
    <xf numFmtId="0" fontId="7" fillId="0" borderId="3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9" fillId="0" borderId="0" xfId="0" applyFont="1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165" fontId="0" fillId="0" borderId="0" xfId="0" applyNumberFormat="1"/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 vertical="center"/>
    </xf>
    <xf numFmtId="165" fontId="2" fillId="6" borderId="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21" fillId="0" borderId="4" xfId="0" applyFont="1" applyBorder="1"/>
    <xf numFmtId="0" fontId="20" fillId="0" borderId="1" xfId="0" applyFont="1" applyBorder="1" applyAlignment="1">
      <alignment vertical="center"/>
    </xf>
    <xf numFmtId="0" fontId="21" fillId="0" borderId="1" xfId="0" applyFont="1" applyBorder="1"/>
    <xf numFmtId="0" fontId="20" fillId="0" borderId="5" xfId="0" applyFont="1" applyBorder="1" applyAlignment="1">
      <alignment vertical="center"/>
    </xf>
    <xf numFmtId="0" fontId="21" fillId="0" borderId="5" xfId="0" applyFont="1" applyBorder="1"/>
    <xf numFmtId="0" fontId="19" fillId="0" borderId="5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20" fillId="0" borderId="20" xfId="0" applyFont="1" applyBorder="1" applyAlignment="1">
      <alignment vertical="center"/>
    </xf>
    <xf numFmtId="0" fontId="21" fillId="0" borderId="20" xfId="0" applyFont="1" applyBorder="1"/>
    <xf numFmtId="0" fontId="19" fillId="0" borderId="20" xfId="0" applyFont="1" applyBorder="1" applyAlignment="1">
      <alignment horizontal="center" vertical="center"/>
    </xf>
    <xf numFmtId="0" fontId="20" fillId="0" borderId="21" xfId="0" applyFont="1" applyFill="1" applyBorder="1" applyAlignment="1">
      <alignment vertical="center"/>
    </xf>
    <xf numFmtId="0" fontId="21" fillId="0" borderId="21" xfId="0" applyFont="1" applyFill="1" applyBorder="1"/>
    <xf numFmtId="0" fontId="20" fillId="0" borderId="2" xfId="0" applyFont="1" applyBorder="1" applyAlignment="1">
      <alignment vertical="center"/>
    </xf>
    <xf numFmtId="0" fontId="21" fillId="0" borderId="2" xfId="0" applyFont="1" applyBorder="1"/>
    <xf numFmtId="0" fontId="19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7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49" fontId="0" fillId="7" borderId="3" xfId="0" applyNumberFormat="1" applyFill="1" applyBorder="1" applyAlignment="1">
      <alignment horizontal="center" vertical="center"/>
    </xf>
    <xf numFmtId="165" fontId="0" fillId="0" borderId="8" xfId="1" applyNumberFormat="1" applyFont="1" applyBorder="1" applyAlignment="1">
      <alignment horizontal="center" vertical="center"/>
    </xf>
    <xf numFmtId="165" fontId="0" fillId="0" borderId="9" xfId="1" applyNumberFormat="1" applyFont="1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/>
    </xf>
    <xf numFmtId="165" fontId="0" fillId="7" borderId="8" xfId="1" applyNumberFormat="1" applyFont="1" applyFill="1" applyBorder="1" applyAlignment="1">
      <alignment horizontal="center" vertical="center"/>
    </xf>
    <xf numFmtId="165" fontId="0" fillId="7" borderId="9" xfId="1" applyNumberFormat="1" applyFont="1" applyFill="1" applyBorder="1" applyAlignment="1">
      <alignment horizontal="center" vertical="center"/>
    </xf>
    <xf numFmtId="165" fontId="0" fillId="7" borderId="10" xfId="1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16" fillId="3" borderId="18" xfId="2" applyFont="1" applyFill="1" applyBorder="1" applyAlignment="1">
      <alignment horizontal="center" vertical="center"/>
    </xf>
    <xf numFmtId="0" fontId="16" fillId="3" borderId="19" xfId="2" applyFont="1" applyFill="1" applyBorder="1" applyAlignment="1">
      <alignment horizontal="center" vertical="center"/>
    </xf>
    <xf numFmtId="0" fontId="16" fillId="3" borderId="12" xfId="2" applyFont="1" applyFill="1" applyBorder="1" applyAlignment="1">
      <alignment horizontal="center" vertical="center"/>
    </xf>
    <xf numFmtId="0" fontId="16" fillId="3" borderId="13" xfId="2" applyFont="1" applyFill="1" applyBorder="1" applyAlignment="1">
      <alignment horizontal="center" vertical="center"/>
    </xf>
    <xf numFmtId="0" fontId="16" fillId="3" borderId="14" xfId="2" applyFont="1" applyFill="1" applyBorder="1" applyAlignment="1">
      <alignment horizontal="center" vertical="center"/>
    </xf>
    <xf numFmtId="0" fontId="16" fillId="3" borderId="15" xfId="2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/>
    </xf>
    <xf numFmtId="0" fontId="17" fillId="5" borderId="9" xfId="0" applyFont="1" applyFill="1" applyBorder="1" applyAlignment="1">
      <alignment horizontal="center"/>
    </xf>
    <xf numFmtId="0" fontId="17" fillId="5" borderId="1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5">
    <cellStyle name="Normale" xfId="0" builtinId="0"/>
    <cellStyle name="Normale 2" xfId="3"/>
    <cellStyle name="Nota" xfId="2" builtinId="10"/>
    <cellStyle name="Percentuale" xfId="1" builtinId="5"/>
    <cellStyle name="Percentuale 2" xfId="4"/>
  </cellStyles>
  <dxfs count="0"/>
  <tableStyles count="0" defaultTableStyle="TableStyleMedium2" defaultPivotStyle="PivotStyleLight16"/>
  <colors>
    <mruColors>
      <color rgb="FFEAEA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28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</cols>
  <sheetData>
    <row r="1" spans="1:25" ht="19.95" customHeight="1" x14ac:dyDescent="0.3">
      <c r="A1" s="80" t="s">
        <v>303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</row>
    <row r="2" spans="1:25" ht="19.95" customHeight="1" x14ac:dyDescent="0.3">
      <c r="A2" s="81" t="s">
        <v>3</v>
      </c>
      <c r="B2" s="85" t="s">
        <v>39</v>
      </c>
      <c r="C2" s="85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 t="s">
        <v>28</v>
      </c>
      <c r="Y2" s="82"/>
    </row>
    <row r="3" spans="1:25" ht="19.95" customHeight="1" x14ac:dyDescent="0.3">
      <c r="A3" s="81"/>
      <c r="B3" s="6" t="s">
        <v>1</v>
      </c>
      <c r="C3" s="6" t="s">
        <v>2</v>
      </c>
      <c r="D3" s="6">
        <v>1</v>
      </c>
      <c r="E3" s="6">
        <f>D3+1</f>
        <v>2</v>
      </c>
      <c r="F3" s="6">
        <f t="shared" ref="F3:W3" si="0">E3+1</f>
        <v>3</v>
      </c>
      <c r="G3" s="6">
        <f t="shared" si="0"/>
        <v>4</v>
      </c>
      <c r="H3" s="6">
        <f t="shared" si="0"/>
        <v>5</v>
      </c>
      <c r="I3" s="6">
        <f t="shared" si="0"/>
        <v>6</v>
      </c>
      <c r="J3" s="6">
        <f t="shared" si="0"/>
        <v>7</v>
      </c>
      <c r="K3" s="6">
        <f t="shared" si="0"/>
        <v>8</v>
      </c>
      <c r="L3" s="6">
        <f t="shared" si="0"/>
        <v>9</v>
      </c>
      <c r="M3" s="6">
        <f t="shared" si="0"/>
        <v>10</v>
      </c>
      <c r="N3" s="6">
        <f t="shared" si="0"/>
        <v>11</v>
      </c>
      <c r="O3" s="6">
        <f t="shared" si="0"/>
        <v>12</v>
      </c>
      <c r="P3" s="6">
        <f t="shared" si="0"/>
        <v>13</v>
      </c>
      <c r="Q3" s="6">
        <f t="shared" si="0"/>
        <v>14</v>
      </c>
      <c r="R3" s="6">
        <f t="shared" si="0"/>
        <v>15</v>
      </c>
      <c r="S3" s="6">
        <f t="shared" si="0"/>
        <v>16</v>
      </c>
      <c r="T3" s="6">
        <f t="shared" si="0"/>
        <v>17</v>
      </c>
      <c r="U3" s="6">
        <f t="shared" si="0"/>
        <v>18</v>
      </c>
      <c r="V3" s="6">
        <f t="shared" si="0"/>
        <v>19</v>
      </c>
      <c r="W3" s="6">
        <f t="shared" si="0"/>
        <v>20</v>
      </c>
      <c r="X3" s="82"/>
      <c r="Y3" s="82"/>
    </row>
    <row r="4" spans="1:25" ht="15" customHeight="1" x14ac:dyDescent="0.3">
      <c r="A4" s="11">
        <v>1</v>
      </c>
      <c r="B4" s="8" t="s">
        <v>132</v>
      </c>
      <c r="C4" s="8" t="s">
        <v>6</v>
      </c>
      <c r="D4" s="9"/>
      <c r="E4" s="9"/>
      <c r="F4" s="30" t="s">
        <v>4</v>
      </c>
      <c r="G4" s="30"/>
      <c r="H4" s="9" t="s">
        <v>4</v>
      </c>
      <c r="I4" s="30" t="s">
        <v>4</v>
      </c>
      <c r="J4" s="9"/>
      <c r="K4" s="9" t="s">
        <v>4</v>
      </c>
      <c r="L4" s="9" t="s">
        <v>4</v>
      </c>
      <c r="M4" s="9"/>
      <c r="N4" s="30"/>
      <c r="O4" s="30"/>
      <c r="P4" s="9" t="s">
        <v>4</v>
      </c>
      <c r="Q4" s="30"/>
      <c r="R4" s="9"/>
      <c r="S4" s="9"/>
      <c r="T4" s="9"/>
      <c r="U4" s="9" t="s">
        <v>4</v>
      </c>
      <c r="V4" s="9"/>
      <c r="W4" s="9"/>
      <c r="X4" s="83">
        <f>COUNTIF(D4:W4,"")/2</f>
        <v>6.5</v>
      </c>
      <c r="Y4" s="83"/>
    </row>
    <row r="5" spans="1:25" ht="15" customHeight="1" x14ac:dyDescent="0.3">
      <c r="A5" s="2">
        <f>A4+1</f>
        <v>2</v>
      </c>
      <c r="B5" s="3" t="s">
        <v>133</v>
      </c>
      <c r="C5" s="3" t="s">
        <v>13</v>
      </c>
      <c r="D5" s="4"/>
      <c r="E5" s="4"/>
      <c r="F5" s="29" t="s">
        <v>4</v>
      </c>
      <c r="G5" s="29" t="s">
        <v>4</v>
      </c>
      <c r="H5" s="29"/>
      <c r="I5" s="4" t="s">
        <v>4</v>
      </c>
      <c r="J5" s="4"/>
      <c r="K5" s="29"/>
      <c r="L5" s="4" t="s">
        <v>4</v>
      </c>
      <c r="M5" s="4"/>
      <c r="N5" s="4" t="s">
        <v>4</v>
      </c>
      <c r="O5" s="4"/>
      <c r="P5" s="4" t="s">
        <v>4</v>
      </c>
      <c r="Q5" s="4" t="s">
        <v>4</v>
      </c>
      <c r="R5" s="4"/>
      <c r="S5" s="4"/>
      <c r="T5" s="29"/>
      <c r="U5" s="4"/>
      <c r="V5" s="4" t="s">
        <v>4</v>
      </c>
      <c r="W5" s="29"/>
      <c r="X5" s="84">
        <f t="shared" ref="X5:X8" si="1">COUNTIF(D5:W5,"")/2</f>
        <v>6</v>
      </c>
      <c r="Y5" s="84"/>
    </row>
    <row r="6" spans="1:25" ht="15" customHeight="1" x14ac:dyDescent="0.3">
      <c r="A6" s="2">
        <f t="shared" ref="A6:A21" si="2">A5+1</f>
        <v>3</v>
      </c>
      <c r="B6" s="3" t="s">
        <v>134</v>
      </c>
      <c r="C6" s="3" t="s">
        <v>43</v>
      </c>
      <c r="D6" s="29"/>
      <c r="E6" s="29"/>
      <c r="F6" s="29" t="s">
        <v>4</v>
      </c>
      <c r="G6" s="29" t="s">
        <v>4</v>
      </c>
      <c r="H6" s="4"/>
      <c r="I6" s="29" t="s">
        <v>4</v>
      </c>
      <c r="J6" s="4"/>
      <c r="K6" s="29"/>
      <c r="L6" s="29" t="s">
        <v>4</v>
      </c>
      <c r="M6" s="4" t="s">
        <v>4</v>
      </c>
      <c r="N6" s="4" t="s">
        <v>4</v>
      </c>
      <c r="O6" s="4"/>
      <c r="P6" s="29" t="s">
        <v>4</v>
      </c>
      <c r="Q6" s="29" t="s">
        <v>4</v>
      </c>
      <c r="R6" s="4"/>
      <c r="S6" s="29"/>
      <c r="T6" s="29" t="s">
        <v>4</v>
      </c>
      <c r="U6" s="29"/>
      <c r="V6" s="29" t="s">
        <v>4</v>
      </c>
      <c r="W6" s="29"/>
      <c r="X6" s="84">
        <f t="shared" si="1"/>
        <v>5</v>
      </c>
      <c r="Y6" s="84"/>
    </row>
    <row r="7" spans="1:25" ht="15" customHeight="1" x14ac:dyDescent="0.3">
      <c r="A7" s="2">
        <f t="shared" si="2"/>
        <v>4</v>
      </c>
      <c r="B7" s="3" t="s">
        <v>99</v>
      </c>
      <c r="C7" s="3" t="s">
        <v>8</v>
      </c>
      <c r="D7" s="4"/>
      <c r="E7" s="4"/>
      <c r="F7" s="4" t="s">
        <v>4</v>
      </c>
      <c r="G7" s="29" t="s">
        <v>4</v>
      </c>
      <c r="H7" s="4"/>
      <c r="I7" s="29"/>
      <c r="J7" s="4"/>
      <c r="K7" s="29"/>
      <c r="L7" s="4"/>
      <c r="M7" s="4"/>
      <c r="N7" s="5"/>
      <c r="O7" s="4"/>
      <c r="P7" s="4" t="s">
        <v>4</v>
      </c>
      <c r="Q7" s="29" t="s">
        <v>4</v>
      </c>
      <c r="R7" s="4"/>
      <c r="S7" s="4"/>
      <c r="T7" s="29"/>
      <c r="U7" s="4"/>
      <c r="V7" s="4"/>
      <c r="W7" s="29" t="s">
        <v>4</v>
      </c>
      <c r="X7" s="84">
        <f t="shared" si="1"/>
        <v>7.5</v>
      </c>
      <c r="Y7" s="84"/>
    </row>
    <row r="8" spans="1:25" ht="15" customHeight="1" x14ac:dyDescent="0.3">
      <c r="A8" s="2">
        <f t="shared" si="2"/>
        <v>5</v>
      </c>
      <c r="B8" s="3" t="s">
        <v>87</v>
      </c>
      <c r="C8" s="3" t="s">
        <v>95</v>
      </c>
      <c r="D8" s="4"/>
      <c r="E8" s="4"/>
      <c r="F8" s="29" t="s">
        <v>4</v>
      </c>
      <c r="G8" s="29"/>
      <c r="H8" s="4"/>
      <c r="I8" s="29" t="s">
        <v>4</v>
      </c>
      <c r="J8" s="29"/>
      <c r="K8" s="29"/>
      <c r="L8" s="4"/>
      <c r="M8" s="4"/>
      <c r="N8" s="29"/>
      <c r="O8" s="4"/>
      <c r="P8" s="4"/>
      <c r="Q8" s="4" t="s">
        <v>4</v>
      </c>
      <c r="R8" s="4"/>
      <c r="S8" s="4"/>
      <c r="T8" s="4"/>
      <c r="U8" s="29" t="s">
        <v>4</v>
      </c>
      <c r="V8" s="4"/>
      <c r="W8" s="4"/>
      <c r="X8" s="84">
        <f t="shared" si="1"/>
        <v>8</v>
      </c>
      <c r="Y8" s="84"/>
    </row>
    <row r="9" spans="1:25" ht="15" customHeight="1" x14ac:dyDescent="0.3">
      <c r="A9" s="2">
        <f t="shared" si="2"/>
        <v>6</v>
      </c>
      <c r="B9" s="3" t="s">
        <v>135</v>
      </c>
      <c r="C9" s="3" t="s">
        <v>10</v>
      </c>
      <c r="D9" s="4"/>
      <c r="E9" s="4"/>
      <c r="F9" s="29" t="s">
        <v>4</v>
      </c>
      <c r="G9" s="4" t="s">
        <v>4</v>
      </c>
      <c r="H9" s="4"/>
      <c r="I9" s="29" t="s">
        <v>4</v>
      </c>
      <c r="J9" s="4"/>
      <c r="K9" s="4"/>
      <c r="L9" s="4" t="s">
        <v>4</v>
      </c>
      <c r="M9" s="4"/>
      <c r="N9" s="29" t="s">
        <v>4</v>
      </c>
      <c r="O9" s="4"/>
      <c r="P9" s="4" t="s">
        <v>4</v>
      </c>
      <c r="Q9" s="29" t="s">
        <v>4</v>
      </c>
      <c r="R9" s="4"/>
      <c r="S9" s="4"/>
      <c r="T9" s="4"/>
      <c r="U9" s="4"/>
      <c r="V9" s="29" t="s">
        <v>4</v>
      </c>
      <c r="W9" s="29"/>
      <c r="X9" s="84">
        <f t="shared" ref="X9:X10" si="3">COUNTIF(D9:W9,"")/2</f>
        <v>6</v>
      </c>
      <c r="Y9" s="84"/>
    </row>
    <row r="10" spans="1:25" ht="15" customHeight="1" x14ac:dyDescent="0.3">
      <c r="A10" s="2">
        <f t="shared" si="2"/>
        <v>7</v>
      </c>
      <c r="B10" s="3" t="s">
        <v>136</v>
      </c>
      <c r="C10" s="3" t="s">
        <v>8</v>
      </c>
      <c r="D10" s="4"/>
      <c r="E10" s="4"/>
      <c r="F10" s="29" t="s">
        <v>4</v>
      </c>
      <c r="G10" s="4" t="s">
        <v>4</v>
      </c>
      <c r="H10" s="4"/>
      <c r="I10" s="29" t="s">
        <v>4</v>
      </c>
      <c r="J10" s="29"/>
      <c r="K10" s="29"/>
      <c r="L10" s="4"/>
      <c r="M10" s="4"/>
      <c r="N10" s="4" t="s">
        <v>4</v>
      </c>
      <c r="O10" s="29" t="s">
        <v>4</v>
      </c>
      <c r="P10" s="4" t="s">
        <v>4</v>
      </c>
      <c r="Q10" s="29"/>
      <c r="R10" s="4"/>
      <c r="S10" s="29"/>
      <c r="T10" s="4"/>
      <c r="U10" s="29"/>
      <c r="V10" s="29"/>
      <c r="W10" s="29" t="s">
        <v>4</v>
      </c>
      <c r="X10" s="84">
        <f t="shared" si="3"/>
        <v>6.5</v>
      </c>
      <c r="Y10" s="84"/>
    </row>
    <row r="11" spans="1:25" ht="15" customHeight="1" x14ac:dyDescent="0.3">
      <c r="A11" s="2">
        <f t="shared" si="2"/>
        <v>8</v>
      </c>
      <c r="B11" s="3" t="s">
        <v>88</v>
      </c>
      <c r="C11" s="3" t="s">
        <v>13</v>
      </c>
      <c r="D11" s="4"/>
      <c r="E11" s="4"/>
      <c r="F11" s="29" t="s">
        <v>4</v>
      </c>
      <c r="G11" s="4"/>
      <c r="H11" s="29"/>
      <c r="I11" s="29" t="s">
        <v>4</v>
      </c>
      <c r="J11" s="4"/>
      <c r="K11" s="29"/>
      <c r="L11" s="4" t="s">
        <v>4</v>
      </c>
      <c r="M11" s="4" t="s">
        <v>4</v>
      </c>
      <c r="N11" s="4" t="s">
        <v>4</v>
      </c>
      <c r="O11" s="4"/>
      <c r="P11" s="4" t="s">
        <v>4</v>
      </c>
      <c r="Q11" s="4"/>
      <c r="R11" s="4"/>
      <c r="S11" s="29"/>
      <c r="T11" s="29" t="s">
        <v>4</v>
      </c>
      <c r="U11" s="29" t="s">
        <v>4</v>
      </c>
      <c r="V11" s="4" t="s">
        <v>4</v>
      </c>
      <c r="W11" s="29"/>
      <c r="X11" s="84">
        <f t="shared" ref="X11:X21" si="4">COUNTIF(D11:W11,"")/2</f>
        <v>5.5</v>
      </c>
      <c r="Y11" s="84"/>
    </row>
    <row r="12" spans="1:25" ht="15" customHeight="1" x14ac:dyDescent="0.3">
      <c r="A12" s="2">
        <f t="shared" si="2"/>
        <v>9</v>
      </c>
      <c r="B12" s="3" t="s">
        <v>137</v>
      </c>
      <c r="C12" s="3" t="s">
        <v>47</v>
      </c>
      <c r="D12" s="4"/>
      <c r="E12" s="29"/>
      <c r="F12" s="4" t="s">
        <v>4</v>
      </c>
      <c r="G12" s="29" t="s">
        <v>4</v>
      </c>
      <c r="H12" s="4" t="s">
        <v>4</v>
      </c>
      <c r="I12" s="29" t="s">
        <v>4</v>
      </c>
      <c r="J12" s="4"/>
      <c r="K12" s="4"/>
      <c r="L12" s="4" t="s">
        <v>4</v>
      </c>
      <c r="M12" s="4" t="s">
        <v>4</v>
      </c>
      <c r="N12" s="29" t="s">
        <v>4</v>
      </c>
      <c r="O12" s="4"/>
      <c r="P12" s="4" t="s">
        <v>4</v>
      </c>
      <c r="Q12" s="29"/>
      <c r="R12" s="4"/>
      <c r="S12" s="4"/>
      <c r="T12" s="4" t="s">
        <v>4</v>
      </c>
      <c r="U12" s="29" t="s">
        <v>4</v>
      </c>
      <c r="V12" s="4" t="s">
        <v>4</v>
      </c>
      <c r="W12" s="4"/>
      <c r="X12" s="84">
        <f t="shared" si="4"/>
        <v>4.5</v>
      </c>
      <c r="Y12" s="84"/>
    </row>
    <row r="13" spans="1:25" ht="15" customHeight="1" x14ac:dyDescent="0.3">
      <c r="A13" s="2">
        <f t="shared" si="2"/>
        <v>10</v>
      </c>
      <c r="B13" s="3" t="s">
        <v>138</v>
      </c>
      <c r="C13" s="3" t="s">
        <v>50</v>
      </c>
      <c r="D13" s="4"/>
      <c r="E13" s="4" t="s">
        <v>4</v>
      </c>
      <c r="F13" s="29" t="s">
        <v>4</v>
      </c>
      <c r="G13" s="29"/>
      <c r="H13" s="29" t="s">
        <v>4</v>
      </c>
      <c r="I13" s="29"/>
      <c r="J13" s="4"/>
      <c r="K13" s="4" t="s">
        <v>4</v>
      </c>
      <c r="L13" s="4"/>
      <c r="M13" s="4"/>
      <c r="N13" s="4"/>
      <c r="O13" s="4"/>
      <c r="P13" s="4" t="s">
        <v>4</v>
      </c>
      <c r="Q13" s="4" t="s">
        <v>4</v>
      </c>
      <c r="R13" s="4"/>
      <c r="S13" s="4" t="s">
        <v>4</v>
      </c>
      <c r="T13" s="4"/>
      <c r="U13" s="4" t="s">
        <v>4</v>
      </c>
      <c r="V13" s="4" t="s">
        <v>4</v>
      </c>
      <c r="W13" s="4" t="s">
        <v>4</v>
      </c>
      <c r="X13" s="84">
        <f t="shared" si="4"/>
        <v>5</v>
      </c>
      <c r="Y13" s="84"/>
    </row>
    <row r="14" spans="1:25" ht="15" customHeight="1" x14ac:dyDescent="0.3">
      <c r="A14" s="2">
        <f t="shared" si="2"/>
        <v>11</v>
      </c>
      <c r="B14" s="3" t="s">
        <v>139</v>
      </c>
      <c r="C14" s="3" t="s">
        <v>140</v>
      </c>
      <c r="D14" s="4"/>
      <c r="E14" s="4"/>
      <c r="F14" s="29" t="s">
        <v>4</v>
      </c>
      <c r="G14" s="29" t="s">
        <v>4</v>
      </c>
      <c r="H14" s="4"/>
      <c r="I14" s="29" t="s">
        <v>4</v>
      </c>
      <c r="J14" s="4"/>
      <c r="K14" s="4"/>
      <c r="L14" s="4"/>
      <c r="M14" s="4"/>
      <c r="N14" s="4"/>
      <c r="O14" s="4"/>
      <c r="P14" s="4" t="s">
        <v>4</v>
      </c>
      <c r="Q14" s="29" t="s">
        <v>4</v>
      </c>
      <c r="R14" s="4"/>
      <c r="S14" s="4"/>
      <c r="T14" s="4"/>
      <c r="U14" s="4"/>
      <c r="V14" s="4"/>
      <c r="W14" s="4" t="s">
        <v>4</v>
      </c>
      <c r="X14" s="84">
        <f t="shared" si="4"/>
        <v>7</v>
      </c>
      <c r="Y14" s="84"/>
    </row>
    <row r="15" spans="1:25" ht="15" customHeight="1" x14ac:dyDescent="0.3">
      <c r="A15" s="2">
        <f t="shared" si="2"/>
        <v>12</v>
      </c>
      <c r="B15" s="3" t="s">
        <v>141</v>
      </c>
      <c r="C15" s="3" t="s">
        <v>142</v>
      </c>
      <c r="D15" s="4"/>
      <c r="E15" s="4"/>
      <c r="F15" s="29"/>
      <c r="G15" s="29" t="s">
        <v>4</v>
      </c>
      <c r="H15" s="29" t="s">
        <v>4</v>
      </c>
      <c r="I15" s="29" t="s">
        <v>4</v>
      </c>
      <c r="J15" s="4"/>
      <c r="K15" s="29"/>
      <c r="L15" s="29"/>
      <c r="M15" s="4"/>
      <c r="N15" s="4"/>
      <c r="O15" s="29"/>
      <c r="P15" s="4" t="s">
        <v>4</v>
      </c>
      <c r="Q15" s="29" t="s">
        <v>4</v>
      </c>
      <c r="R15" s="29"/>
      <c r="S15" s="4"/>
      <c r="T15" s="29"/>
      <c r="U15" s="29" t="s">
        <v>4</v>
      </c>
      <c r="V15" s="29" t="s">
        <v>4</v>
      </c>
      <c r="W15" s="29" t="s">
        <v>4</v>
      </c>
      <c r="X15" s="84">
        <f t="shared" si="4"/>
        <v>6</v>
      </c>
      <c r="Y15" s="84"/>
    </row>
    <row r="16" spans="1:25" ht="15" customHeight="1" x14ac:dyDescent="0.3">
      <c r="A16" s="2">
        <f t="shared" si="2"/>
        <v>13</v>
      </c>
      <c r="B16" s="3" t="s">
        <v>143</v>
      </c>
      <c r="C16" s="3" t="s">
        <v>44</v>
      </c>
      <c r="D16" s="4"/>
      <c r="E16" s="4"/>
      <c r="F16" s="4" t="s">
        <v>4</v>
      </c>
      <c r="G16" s="29"/>
      <c r="H16" s="29"/>
      <c r="I16" s="29" t="s">
        <v>4</v>
      </c>
      <c r="J16" s="4"/>
      <c r="K16" s="4"/>
      <c r="L16" s="4"/>
      <c r="M16" s="4"/>
      <c r="N16" s="4"/>
      <c r="O16" s="4"/>
      <c r="P16" s="4"/>
      <c r="Q16" s="4" t="s">
        <v>4</v>
      </c>
      <c r="R16" s="4"/>
      <c r="S16" s="4"/>
      <c r="T16" s="4"/>
      <c r="U16" s="4" t="s">
        <v>4</v>
      </c>
      <c r="V16" s="4"/>
      <c r="W16" s="29"/>
      <c r="X16" s="84">
        <f t="shared" si="4"/>
        <v>8</v>
      </c>
      <c r="Y16" s="84"/>
    </row>
    <row r="17" spans="1:25" ht="15" customHeight="1" x14ac:dyDescent="0.3">
      <c r="A17" s="2">
        <f t="shared" si="2"/>
        <v>14</v>
      </c>
      <c r="B17" s="3" t="s">
        <v>144</v>
      </c>
      <c r="C17" s="3" t="s">
        <v>64</v>
      </c>
      <c r="D17" s="29"/>
      <c r="E17" s="4"/>
      <c r="F17" s="29" t="s">
        <v>4</v>
      </c>
      <c r="G17" s="29" t="s">
        <v>4</v>
      </c>
      <c r="H17" s="4"/>
      <c r="I17" s="29" t="s">
        <v>4</v>
      </c>
      <c r="J17" s="4"/>
      <c r="K17" s="29"/>
      <c r="L17" s="29" t="s">
        <v>4</v>
      </c>
      <c r="M17" s="4"/>
      <c r="N17" s="29"/>
      <c r="O17" s="4"/>
      <c r="P17" s="4" t="s">
        <v>4</v>
      </c>
      <c r="Q17" s="29"/>
      <c r="R17" s="4"/>
      <c r="S17" s="4"/>
      <c r="T17" s="29"/>
      <c r="U17" s="29"/>
      <c r="V17" s="29"/>
      <c r="W17" s="4"/>
      <c r="X17" s="84">
        <f t="shared" si="4"/>
        <v>7.5</v>
      </c>
      <c r="Y17" s="84"/>
    </row>
    <row r="18" spans="1:25" ht="15" customHeight="1" x14ac:dyDescent="0.3">
      <c r="A18" s="2">
        <f t="shared" si="2"/>
        <v>15</v>
      </c>
      <c r="B18" s="3" t="s">
        <v>145</v>
      </c>
      <c r="C18" s="3" t="s">
        <v>146</v>
      </c>
      <c r="D18" s="29"/>
      <c r="E18" s="4"/>
      <c r="F18" s="29"/>
      <c r="G18" s="29"/>
      <c r="H18" s="29"/>
      <c r="I18" s="29"/>
      <c r="J18" s="4"/>
      <c r="K18" s="29"/>
      <c r="L18" s="29"/>
      <c r="M18" s="4"/>
      <c r="N18" s="4"/>
      <c r="O18" s="4"/>
      <c r="P18" s="4"/>
      <c r="Q18" s="29"/>
      <c r="R18" s="4"/>
      <c r="S18" s="4"/>
      <c r="T18" s="29"/>
      <c r="U18" s="29"/>
      <c r="V18" s="29"/>
      <c r="W18" s="29"/>
      <c r="X18" s="84" t="s">
        <v>5</v>
      </c>
      <c r="Y18" s="84"/>
    </row>
    <row r="19" spans="1:25" ht="15" customHeight="1" x14ac:dyDescent="0.3">
      <c r="A19" s="2">
        <f t="shared" si="2"/>
        <v>16</v>
      </c>
      <c r="B19" s="3" t="s">
        <v>147</v>
      </c>
      <c r="C19" s="3" t="s">
        <v>68</v>
      </c>
      <c r="D19" s="29"/>
      <c r="E19" s="29"/>
      <c r="F19" s="29" t="s">
        <v>4</v>
      </c>
      <c r="G19" s="29" t="s">
        <v>4</v>
      </c>
      <c r="H19" s="29"/>
      <c r="I19" s="29" t="s">
        <v>4</v>
      </c>
      <c r="J19" s="29"/>
      <c r="K19" s="29"/>
      <c r="L19" s="29"/>
      <c r="M19" s="29"/>
      <c r="N19" s="29" t="s">
        <v>4</v>
      </c>
      <c r="O19" s="29"/>
      <c r="P19" s="29"/>
      <c r="Q19" s="29"/>
      <c r="R19" s="29"/>
      <c r="S19" s="29"/>
      <c r="T19" s="29"/>
      <c r="U19" s="29" t="s">
        <v>4</v>
      </c>
      <c r="V19" s="29"/>
      <c r="W19" s="29" t="s">
        <v>4</v>
      </c>
      <c r="X19" s="84">
        <f t="shared" ref="X19:X20" si="5">COUNTIF(D19:W19,"")/2</f>
        <v>7</v>
      </c>
      <c r="Y19" s="84"/>
    </row>
    <row r="20" spans="1:25" ht="15" customHeight="1" x14ac:dyDescent="0.3">
      <c r="A20" s="2">
        <f t="shared" si="2"/>
        <v>17</v>
      </c>
      <c r="B20" s="3" t="s">
        <v>148</v>
      </c>
      <c r="C20" s="3" t="s">
        <v>13</v>
      </c>
      <c r="D20" s="29"/>
      <c r="E20" s="29"/>
      <c r="F20" s="29"/>
      <c r="G20" s="29" t="s">
        <v>4</v>
      </c>
      <c r="H20" s="29"/>
      <c r="I20" s="29" t="s">
        <v>4</v>
      </c>
      <c r="J20" s="29"/>
      <c r="K20" s="29"/>
      <c r="L20" s="29"/>
      <c r="M20" s="29"/>
      <c r="N20" s="29"/>
      <c r="O20" s="29"/>
      <c r="P20" s="29" t="s">
        <v>4</v>
      </c>
      <c r="Q20" s="29" t="s">
        <v>4</v>
      </c>
      <c r="R20" s="29"/>
      <c r="S20" s="29"/>
      <c r="T20" s="29"/>
      <c r="U20" s="29"/>
      <c r="V20" s="29" t="s">
        <v>4</v>
      </c>
      <c r="W20" s="29" t="s">
        <v>4</v>
      </c>
      <c r="X20" s="84">
        <f t="shared" si="5"/>
        <v>7</v>
      </c>
      <c r="Y20" s="84"/>
    </row>
    <row r="21" spans="1:25" ht="15" customHeight="1" x14ac:dyDescent="0.3">
      <c r="A21" s="2">
        <f t="shared" si="2"/>
        <v>18</v>
      </c>
      <c r="B21" s="3" t="s">
        <v>149</v>
      </c>
      <c r="C21" s="3" t="s">
        <v>11</v>
      </c>
      <c r="D21" s="29"/>
      <c r="E21" s="29"/>
      <c r="F21" s="29" t="s">
        <v>4</v>
      </c>
      <c r="G21" s="29" t="s">
        <v>4</v>
      </c>
      <c r="H21" s="29"/>
      <c r="I21" s="29" t="s">
        <v>4</v>
      </c>
      <c r="J21" s="29"/>
      <c r="K21" s="29"/>
      <c r="L21" s="29"/>
      <c r="M21" s="29"/>
      <c r="N21" s="29" t="s">
        <v>4</v>
      </c>
      <c r="O21" s="29" t="s">
        <v>4</v>
      </c>
      <c r="P21" s="29"/>
      <c r="Q21" s="29" t="s">
        <v>4</v>
      </c>
      <c r="R21" s="29"/>
      <c r="S21" s="29"/>
      <c r="T21" s="29" t="s">
        <v>4</v>
      </c>
      <c r="U21" s="29" t="s">
        <v>4</v>
      </c>
      <c r="V21" s="29" t="s">
        <v>4</v>
      </c>
      <c r="W21" s="29"/>
      <c r="X21" s="84">
        <f t="shared" si="4"/>
        <v>5.5</v>
      </c>
      <c r="Y21" s="84"/>
    </row>
    <row r="22" spans="1:25" s="10" customFormat="1" ht="19.95" customHeight="1" x14ac:dyDescent="0.3">
      <c r="A22" s="88" t="s">
        <v>14</v>
      </c>
      <c r="B22" s="88"/>
      <c r="C22" s="88"/>
      <c r="D22" s="12">
        <f t="shared" ref="D22:W22" si="6">COUNTIF(D4:D21,"X")</f>
        <v>0</v>
      </c>
      <c r="E22" s="12">
        <f t="shared" si="6"/>
        <v>1</v>
      </c>
      <c r="F22" s="12">
        <f t="shared" si="6"/>
        <v>15</v>
      </c>
      <c r="G22" s="12">
        <f t="shared" si="6"/>
        <v>12</v>
      </c>
      <c r="H22" s="12">
        <f t="shared" si="6"/>
        <v>4</v>
      </c>
      <c r="I22" s="12">
        <f t="shared" si="6"/>
        <v>15</v>
      </c>
      <c r="J22" s="12">
        <f t="shared" si="6"/>
        <v>0</v>
      </c>
      <c r="K22" s="12">
        <f t="shared" si="6"/>
        <v>2</v>
      </c>
      <c r="L22" s="12">
        <f t="shared" si="6"/>
        <v>7</v>
      </c>
      <c r="M22" s="12">
        <f t="shared" si="6"/>
        <v>3</v>
      </c>
      <c r="N22" s="12">
        <f t="shared" si="6"/>
        <v>8</v>
      </c>
      <c r="O22" s="12">
        <f t="shared" si="6"/>
        <v>2</v>
      </c>
      <c r="P22" s="12">
        <f t="shared" si="6"/>
        <v>13</v>
      </c>
      <c r="Q22" s="12">
        <f t="shared" si="6"/>
        <v>11</v>
      </c>
      <c r="R22" s="12">
        <f t="shared" si="6"/>
        <v>0</v>
      </c>
      <c r="S22" s="12">
        <f t="shared" si="6"/>
        <v>1</v>
      </c>
      <c r="T22" s="12">
        <f t="shared" si="6"/>
        <v>4</v>
      </c>
      <c r="U22" s="12">
        <f t="shared" si="6"/>
        <v>9</v>
      </c>
      <c r="V22" s="12">
        <f t="shared" si="6"/>
        <v>9</v>
      </c>
      <c r="W22" s="12">
        <f t="shared" si="6"/>
        <v>7</v>
      </c>
      <c r="X22" s="90"/>
      <c r="Y22" s="91"/>
    </row>
    <row r="24" spans="1:25" ht="19.95" customHeight="1" x14ac:dyDescent="0.3">
      <c r="B24" s="92" t="s">
        <v>27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</row>
    <row r="25" spans="1:25" ht="19.95" customHeight="1" x14ac:dyDescent="0.3">
      <c r="B25" s="12" t="s">
        <v>38</v>
      </c>
      <c r="C25" s="12">
        <f>COUNT(X4:X21)</f>
        <v>17</v>
      </c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 t="s">
        <v>37</v>
      </c>
      <c r="T25" s="88"/>
      <c r="U25" s="88"/>
      <c r="V25" s="89">
        <f>AVERAGE(X4:X21)</f>
        <v>6.382352941176471</v>
      </c>
      <c r="W25" s="89"/>
      <c r="X25" s="89"/>
    </row>
    <row r="26" spans="1:25" ht="19.95" customHeight="1" x14ac:dyDescent="0.3">
      <c r="B26" s="12" t="s">
        <v>23</v>
      </c>
      <c r="C26" s="6" t="s">
        <v>20</v>
      </c>
      <c r="D26" s="81" t="s">
        <v>21</v>
      </c>
      <c r="E26" s="81"/>
      <c r="F26" s="81"/>
      <c r="G26" s="87" t="s">
        <v>26</v>
      </c>
      <c r="H26" s="87"/>
      <c r="I26" s="87"/>
      <c r="J26" s="87" t="s">
        <v>22</v>
      </c>
      <c r="K26" s="87"/>
      <c r="L26" s="87"/>
      <c r="M26" s="86" t="s">
        <v>19</v>
      </c>
      <c r="N26" s="86"/>
      <c r="O26" s="86"/>
      <c r="P26" s="87" t="s">
        <v>18</v>
      </c>
      <c r="Q26" s="87"/>
      <c r="R26" s="87"/>
      <c r="S26" s="87" t="s">
        <v>17</v>
      </c>
      <c r="T26" s="87"/>
      <c r="U26" s="87"/>
      <c r="V26" s="87" t="s">
        <v>16</v>
      </c>
      <c r="W26" s="87"/>
      <c r="X26" s="87"/>
    </row>
    <row r="27" spans="1:25" ht="19.95" customHeight="1" x14ac:dyDescent="0.3">
      <c r="B27" s="12" t="s">
        <v>24</v>
      </c>
      <c r="C27" s="7" t="s">
        <v>29</v>
      </c>
      <c r="D27" s="93" t="s">
        <v>30</v>
      </c>
      <c r="E27" s="93"/>
      <c r="F27" s="93"/>
      <c r="G27" s="93" t="s">
        <v>31</v>
      </c>
      <c r="H27" s="93"/>
      <c r="I27" s="93"/>
      <c r="J27" s="93" t="s">
        <v>32</v>
      </c>
      <c r="K27" s="93"/>
      <c r="L27" s="93"/>
      <c r="M27" s="95" t="s">
        <v>33</v>
      </c>
      <c r="N27" s="95"/>
      <c r="O27" s="95"/>
      <c r="P27" s="93" t="s">
        <v>34</v>
      </c>
      <c r="Q27" s="93"/>
      <c r="R27" s="93"/>
      <c r="S27" s="93" t="s">
        <v>35</v>
      </c>
      <c r="T27" s="93"/>
      <c r="U27" s="93"/>
      <c r="V27" s="93" t="s">
        <v>36</v>
      </c>
      <c r="W27" s="93"/>
      <c r="X27" s="93"/>
    </row>
    <row r="28" spans="1:25" ht="19.95" customHeight="1" x14ac:dyDescent="0.3">
      <c r="B28" s="12" t="s">
        <v>25</v>
      </c>
      <c r="C28" s="13">
        <f>(COUNTIF(X4:X21,"&gt;=0,5")-COUNTIF(X4:X21,"&gt;1,5"))/C25</f>
        <v>0</v>
      </c>
      <c r="D28" s="96">
        <f>(COUNTIF(X4:X21,"&gt;1,5")-COUNTIF(X4:X21,"&gt;3"))/C25</f>
        <v>0</v>
      </c>
      <c r="E28" s="97"/>
      <c r="F28" s="98"/>
      <c r="G28" s="96">
        <f>(COUNTIF(X4:X21,"&gt;3")-COUNTIF(X4:X21,"&gt;4,5"))/C25</f>
        <v>5.8823529411764705E-2</v>
      </c>
      <c r="H28" s="97"/>
      <c r="I28" s="98"/>
      <c r="J28" s="96">
        <f>(COUNTIF(X4:X21,"&gt;4,5")-COUNTIF(X4:X21,"&gt;5,5"))/C25</f>
        <v>0.23529411764705882</v>
      </c>
      <c r="K28" s="97"/>
      <c r="L28" s="98"/>
      <c r="M28" s="99">
        <f>(COUNTIF(X4:X21,"&gt;5,5")-COUNTIF(X4:X21,"&gt;6,5"))/C25</f>
        <v>0.29411764705882354</v>
      </c>
      <c r="N28" s="100"/>
      <c r="O28" s="101"/>
      <c r="P28" s="94">
        <f>(COUNTIF(X4:X21,"&gt;6,5")-COUNTIF(X4:X21,"&gt;7,5"))/C25</f>
        <v>0.29411764705882354</v>
      </c>
      <c r="Q28" s="94"/>
      <c r="R28" s="94"/>
      <c r="S28" s="94">
        <f>(COUNTIF(X4:X21,"&gt;7,5")-COUNTIF(X4:X21,"&gt;8,5"))/C25</f>
        <v>0.11764705882352941</v>
      </c>
      <c r="T28" s="94"/>
      <c r="U28" s="94"/>
      <c r="V28" s="94">
        <f>COUNTIF(X4:X21,"&gt;8,5")/C25</f>
        <v>0</v>
      </c>
      <c r="W28" s="94"/>
      <c r="X28" s="94"/>
    </row>
  </sheetData>
  <mergeCells count="50">
    <mergeCell ref="S27:U27"/>
    <mergeCell ref="D27:F27"/>
    <mergeCell ref="G27:I27"/>
    <mergeCell ref="J27:L27"/>
    <mergeCell ref="V28:X28"/>
    <mergeCell ref="V27:X27"/>
    <mergeCell ref="M27:O27"/>
    <mergeCell ref="P27:R27"/>
    <mergeCell ref="S28:U28"/>
    <mergeCell ref="D28:F28"/>
    <mergeCell ref="G28:I28"/>
    <mergeCell ref="J28:L28"/>
    <mergeCell ref="M28:O28"/>
    <mergeCell ref="P28:R28"/>
    <mergeCell ref="D25:R25"/>
    <mergeCell ref="X12:Y12"/>
    <mergeCell ref="X13:Y13"/>
    <mergeCell ref="X14:Y14"/>
    <mergeCell ref="X15:Y15"/>
    <mergeCell ref="S25:U25"/>
    <mergeCell ref="V25:X25"/>
    <mergeCell ref="X17:Y17"/>
    <mergeCell ref="X18:Y18"/>
    <mergeCell ref="X22:Y22"/>
    <mergeCell ref="B24:X24"/>
    <mergeCell ref="A22:C22"/>
    <mergeCell ref="D26:F26"/>
    <mergeCell ref="M26:O26"/>
    <mergeCell ref="P26:R26"/>
    <mergeCell ref="S26:U26"/>
    <mergeCell ref="V26:X26"/>
    <mergeCell ref="G26:I26"/>
    <mergeCell ref="J26:L26"/>
    <mergeCell ref="X7:Y7"/>
    <mergeCell ref="X19:Y19"/>
    <mergeCell ref="X20:Y20"/>
    <mergeCell ref="X21:Y21"/>
    <mergeCell ref="X8:Y8"/>
    <mergeCell ref="X16:Y16"/>
    <mergeCell ref="X9:Y9"/>
    <mergeCell ref="X10:Y10"/>
    <mergeCell ref="X11:Y11"/>
    <mergeCell ref="A1:Y1"/>
    <mergeCell ref="X2:Y3"/>
    <mergeCell ref="X4:Y4"/>
    <mergeCell ref="X5:Y5"/>
    <mergeCell ref="X6:Y6"/>
    <mergeCell ref="D2:W2"/>
    <mergeCell ref="B2:C2"/>
    <mergeCell ref="A2:A3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"/>
  <pageSetup paperSize="9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</cols>
  <sheetData>
    <row r="1" spans="1:25" ht="19.95" customHeight="1" x14ac:dyDescent="0.3">
      <c r="A1" s="80" t="s">
        <v>311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19.95" customHeight="1" x14ac:dyDescent="0.3">
      <c r="A2" s="81" t="s">
        <v>3</v>
      </c>
      <c r="B2" s="85" t="s">
        <v>155</v>
      </c>
      <c r="C2" s="106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 t="s">
        <v>28</v>
      </c>
      <c r="Y2" s="82"/>
    </row>
    <row r="3" spans="1:25" ht="19.95" customHeight="1" x14ac:dyDescent="0.3">
      <c r="A3" s="125"/>
      <c r="B3" s="49" t="s">
        <v>1</v>
      </c>
      <c r="C3" s="49" t="s">
        <v>2</v>
      </c>
      <c r="D3" s="49">
        <v>1</v>
      </c>
      <c r="E3" s="49">
        <f>D3+1</f>
        <v>2</v>
      </c>
      <c r="F3" s="49">
        <f t="shared" ref="F3:W3" si="0">E3+1</f>
        <v>3</v>
      </c>
      <c r="G3" s="49">
        <f t="shared" si="0"/>
        <v>4</v>
      </c>
      <c r="H3" s="49">
        <f t="shared" si="0"/>
        <v>5</v>
      </c>
      <c r="I3" s="49">
        <f t="shared" si="0"/>
        <v>6</v>
      </c>
      <c r="J3" s="49">
        <f t="shared" si="0"/>
        <v>7</v>
      </c>
      <c r="K3" s="49">
        <f t="shared" si="0"/>
        <v>8</v>
      </c>
      <c r="L3" s="49">
        <f t="shared" si="0"/>
        <v>9</v>
      </c>
      <c r="M3" s="49">
        <f t="shared" si="0"/>
        <v>10</v>
      </c>
      <c r="N3" s="49">
        <f t="shared" si="0"/>
        <v>11</v>
      </c>
      <c r="O3" s="49">
        <f t="shared" si="0"/>
        <v>12</v>
      </c>
      <c r="P3" s="49">
        <f t="shared" si="0"/>
        <v>13</v>
      </c>
      <c r="Q3" s="49">
        <f t="shared" si="0"/>
        <v>14</v>
      </c>
      <c r="R3" s="49">
        <f t="shared" si="0"/>
        <v>15</v>
      </c>
      <c r="S3" s="49">
        <f t="shared" si="0"/>
        <v>16</v>
      </c>
      <c r="T3" s="49">
        <f t="shared" si="0"/>
        <v>17</v>
      </c>
      <c r="U3" s="49">
        <f t="shared" si="0"/>
        <v>18</v>
      </c>
      <c r="V3" s="49">
        <f t="shared" si="0"/>
        <v>19</v>
      </c>
      <c r="W3" s="49">
        <f t="shared" si="0"/>
        <v>20</v>
      </c>
      <c r="X3" s="130"/>
      <c r="Y3" s="130"/>
    </row>
    <row r="4" spans="1:25" ht="15" customHeight="1" x14ac:dyDescent="0.3">
      <c r="A4" s="11">
        <v>1</v>
      </c>
      <c r="B4" s="53" t="s">
        <v>265</v>
      </c>
      <c r="C4" s="54" t="s">
        <v>42</v>
      </c>
      <c r="D4" s="41"/>
      <c r="E4" s="41"/>
      <c r="F4" s="41" t="s">
        <v>4</v>
      </c>
      <c r="G4" s="41" t="s">
        <v>4</v>
      </c>
      <c r="H4" s="41" t="s">
        <v>4</v>
      </c>
      <c r="I4" s="41" t="s">
        <v>4</v>
      </c>
      <c r="J4" s="41"/>
      <c r="K4" s="41"/>
      <c r="L4" s="41"/>
      <c r="M4" s="41"/>
      <c r="N4" s="41"/>
      <c r="O4" s="41"/>
      <c r="P4" s="41"/>
      <c r="Q4" s="41" t="s">
        <v>4</v>
      </c>
      <c r="R4" s="41"/>
      <c r="S4" s="41" t="s">
        <v>4</v>
      </c>
      <c r="T4" s="41" t="s">
        <v>4</v>
      </c>
      <c r="U4" s="41" t="s">
        <v>4</v>
      </c>
      <c r="V4" s="41" t="s">
        <v>4</v>
      </c>
      <c r="W4" s="41" t="s">
        <v>4</v>
      </c>
      <c r="X4" s="129">
        <f>COUNTIF(D4:W4,"")/2</f>
        <v>5</v>
      </c>
      <c r="Y4" s="129"/>
    </row>
    <row r="5" spans="1:25" ht="15" customHeight="1" x14ac:dyDescent="0.3">
      <c r="A5" s="71">
        <f>A4+1</f>
        <v>2</v>
      </c>
      <c r="B5" s="72" t="s">
        <v>295</v>
      </c>
      <c r="C5" s="73" t="s">
        <v>296</v>
      </c>
      <c r="D5" s="74"/>
      <c r="E5" s="74"/>
      <c r="F5" s="74"/>
      <c r="G5" s="74" t="s">
        <v>4</v>
      </c>
      <c r="H5" s="74"/>
      <c r="I5" s="74" t="s">
        <v>4</v>
      </c>
      <c r="J5" s="74"/>
      <c r="K5" s="74"/>
      <c r="L5" s="74" t="s">
        <v>4</v>
      </c>
      <c r="M5" s="74"/>
      <c r="N5" s="74" t="s">
        <v>4</v>
      </c>
      <c r="O5" s="74"/>
      <c r="P5" s="74" t="s">
        <v>4</v>
      </c>
      <c r="Q5" s="74" t="s">
        <v>4</v>
      </c>
      <c r="R5" s="74"/>
      <c r="S5" s="74" t="s">
        <v>4</v>
      </c>
      <c r="T5" s="74" t="s">
        <v>4</v>
      </c>
      <c r="U5" s="74" t="s">
        <v>4</v>
      </c>
      <c r="V5" s="74"/>
      <c r="W5" s="74"/>
      <c r="X5" s="128">
        <f t="shared" ref="X5" si="1">COUNTIF(D5:W5,"")/2</f>
        <v>5.5</v>
      </c>
      <c r="Y5" s="128"/>
    </row>
    <row r="6" spans="1:25" ht="15" customHeight="1" x14ac:dyDescent="0.3">
      <c r="A6" s="71">
        <f t="shared" ref="A6:A23" si="2">A5+1</f>
        <v>3</v>
      </c>
      <c r="B6" s="55" t="s">
        <v>266</v>
      </c>
      <c r="C6" s="56" t="s">
        <v>50</v>
      </c>
      <c r="D6" s="42"/>
      <c r="E6" s="42"/>
      <c r="F6" s="42"/>
      <c r="G6" s="42" t="s">
        <v>4</v>
      </c>
      <c r="H6" s="42"/>
      <c r="I6" s="42" t="s">
        <v>4</v>
      </c>
      <c r="J6" s="42"/>
      <c r="K6" s="42" t="s">
        <v>4</v>
      </c>
      <c r="L6" s="42" t="s">
        <v>4</v>
      </c>
      <c r="M6" s="42" t="s">
        <v>4</v>
      </c>
      <c r="N6" s="42"/>
      <c r="O6" s="42"/>
      <c r="P6" s="42" t="s">
        <v>4</v>
      </c>
      <c r="Q6" s="42" t="s">
        <v>4</v>
      </c>
      <c r="R6" s="42"/>
      <c r="S6" s="42" t="s">
        <v>4</v>
      </c>
      <c r="T6" s="42" t="s">
        <v>4</v>
      </c>
      <c r="U6" s="42"/>
      <c r="V6" s="42"/>
      <c r="W6" s="42" t="s">
        <v>4</v>
      </c>
      <c r="X6" s="128">
        <f t="shared" ref="X6:X23" si="3">COUNTIF(D6:W6,"")/2</f>
        <v>5</v>
      </c>
      <c r="Y6" s="128"/>
    </row>
    <row r="7" spans="1:25" ht="15" customHeight="1" x14ac:dyDescent="0.3">
      <c r="A7" s="71">
        <f t="shared" si="2"/>
        <v>4</v>
      </c>
      <c r="B7" s="55" t="s">
        <v>69</v>
      </c>
      <c r="C7" s="56" t="s">
        <v>6</v>
      </c>
      <c r="D7" s="42" t="s">
        <v>4</v>
      </c>
      <c r="E7" s="42"/>
      <c r="F7" s="42" t="s">
        <v>4</v>
      </c>
      <c r="G7" s="42" t="s">
        <v>4</v>
      </c>
      <c r="H7" s="42" t="s">
        <v>4</v>
      </c>
      <c r="I7" s="42" t="s">
        <v>4</v>
      </c>
      <c r="J7" s="42"/>
      <c r="K7" s="42"/>
      <c r="L7" s="42"/>
      <c r="M7" s="42"/>
      <c r="N7" s="42" t="s">
        <v>4</v>
      </c>
      <c r="O7" s="42"/>
      <c r="P7" s="42" t="s">
        <v>4</v>
      </c>
      <c r="Q7" s="42" t="s">
        <v>4</v>
      </c>
      <c r="R7" s="42"/>
      <c r="S7" s="42"/>
      <c r="T7" s="42"/>
      <c r="U7" s="42" t="s">
        <v>4</v>
      </c>
      <c r="V7" s="42"/>
      <c r="W7" s="42" t="s">
        <v>4</v>
      </c>
      <c r="X7" s="128">
        <f t="shared" si="3"/>
        <v>5</v>
      </c>
      <c r="Y7" s="128"/>
    </row>
    <row r="8" spans="1:25" ht="15" customHeight="1" x14ac:dyDescent="0.3">
      <c r="A8" s="71">
        <f t="shared" si="2"/>
        <v>5</v>
      </c>
      <c r="B8" s="55" t="s">
        <v>268</v>
      </c>
      <c r="C8" s="56" t="s">
        <v>269</v>
      </c>
      <c r="D8" s="42"/>
      <c r="E8" s="42"/>
      <c r="F8" s="42"/>
      <c r="G8" s="42" t="s">
        <v>4</v>
      </c>
      <c r="H8" s="42"/>
      <c r="I8" s="42"/>
      <c r="J8" s="42"/>
      <c r="K8" s="42"/>
      <c r="L8" s="42"/>
      <c r="M8" s="42"/>
      <c r="N8" s="42"/>
      <c r="O8" s="42"/>
      <c r="P8" s="42" t="s">
        <v>4</v>
      </c>
      <c r="Q8" s="42" t="s">
        <v>4</v>
      </c>
      <c r="R8" s="42"/>
      <c r="S8" s="42"/>
      <c r="T8" s="42"/>
      <c r="U8" s="42"/>
      <c r="V8" s="42"/>
      <c r="W8" s="42"/>
      <c r="X8" s="128">
        <f t="shared" si="3"/>
        <v>8.5</v>
      </c>
      <c r="Y8" s="128"/>
    </row>
    <row r="9" spans="1:25" ht="15" customHeight="1" x14ac:dyDescent="0.3">
      <c r="A9" s="71">
        <f t="shared" si="2"/>
        <v>6</v>
      </c>
      <c r="B9" s="55" t="s">
        <v>256</v>
      </c>
      <c r="C9" s="56" t="s">
        <v>177</v>
      </c>
      <c r="D9" s="42"/>
      <c r="E9" s="42"/>
      <c r="F9" s="42" t="s">
        <v>4</v>
      </c>
      <c r="G9" s="42" t="s">
        <v>4</v>
      </c>
      <c r="H9" s="42"/>
      <c r="I9" s="42" t="s">
        <v>4</v>
      </c>
      <c r="J9" s="42"/>
      <c r="K9" s="42"/>
      <c r="L9" s="42"/>
      <c r="M9" s="42"/>
      <c r="N9" s="42"/>
      <c r="O9" s="42"/>
      <c r="P9" s="42"/>
      <c r="Q9" s="42" t="s">
        <v>4</v>
      </c>
      <c r="R9" s="42"/>
      <c r="S9" s="42" t="s">
        <v>4</v>
      </c>
      <c r="T9" s="42"/>
      <c r="U9" s="42" t="s">
        <v>4</v>
      </c>
      <c r="V9" s="42" t="s">
        <v>4</v>
      </c>
      <c r="W9" s="42"/>
      <c r="X9" s="128">
        <f t="shared" si="3"/>
        <v>6.5</v>
      </c>
      <c r="Y9" s="128"/>
    </row>
    <row r="10" spans="1:25" ht="15" customHeight="1" x14ac:dyDescent="0.3">
      <c r="A10" s="71">
        <f t="shared" si="2"/>
        <v>7</v>
      </c>
      <c r="B10" s="55" t="s">
        <v>271</v>
      </c>
      <c r="C10" s="56" t="s">
        <v>272</v>
      </c>
      <c r="D10" s="42"/>
      <c r="E10" s="42"/>
      <c r="F10" s="42" t="s">
        <v>4</v>
      </c>
      <c r="G10" s="42" t="s">
        <v>4</v>
      </c>
      <c r="H10" s="42"/>
      <c r="I10" s="42" t="s">
        <v>4</v>
      </c>
      <c r="J10" s="42"/>
      <c r="K10" s="42"/>
      <c r="L10" s="42"/>
      <c r="M10" s="42"/>
      <c r="N10" s="42"/>
      <c r="O10" s="42"/>
      <c r="P10" s="42"/>
      <c r="Q10" s="42"/>
      <c r="R10" s="42"/>
      <c r="S10" s="42" t="s">
        <v>4</v>
      </c>
      <c r="T10" s="42"/>
      <c r="U10" s="42" t="s">
        <v>4</v>
      </c>
      <c r="V10" s="42"/>
      <c r="W10" s="42"/>
      <c r="X10" s="128">
        <f t="shared" si="3"/>
        <v>7.5</v>
      </c>
      <c r="Y10" s="128"/>
    </row>
    <row r="11" spans="1:25" ht="15" customHeight="1" x14ac:dyDescent="0.3">
      <c r="A11" s="71">
        <f t="shared" si="2"/>
        <v>8</v>
      </c>
      <c r="B11" s="55" t="s">
        <v>273</v>
      </c>
      <c r="C11" s="56" t="s">
        <v>7</v>
      </c>
      <c r="D11" s="42"/>
      <c r="E11" s="42"/>
      <c r="F11" s="42" t="s">
        <v>4</v>
      </c>
      <c r="G11" s="42" t="s">
        <v>4</v>
      </c>
      <c r="H11" s="42" t="s">
        <v>4</v>
      </c>
      <c r="I11" s="42"/>
      <c r="J11" s="42"/>
      <c r="K11" s="42"/>
      <c r="L11" s="42"/>
      <c r="M11" s="42"/>
      <c r="N11" s="42"/>
      <c r="O11" s="42"/>
      <c r="P11" s="42"/>
      <c r="Q11" s="42" t="s">
        <v>4</v>
      </c>
      <c r="R11" s="42" t="s">
        <v>4</v>
      </c>
      <c r="S11" s="42"/>
      <c r="T11" s="42"/>
      <c r="U11" s="42"/>
      <c r="V11" s="42" t="s">
        <v>4</v>
      </c>
      <c r="W11" s="42" t="s">
        <v>4</v>
      </c>
      <c r="X11" s="128">
        <f t="shared" si="3"/>
        <v>6.5</v>
      </c>
      <c r="Y11" s="128"/>
    </row>
    <row r="12" spans="1:25" ht="15" customHeight="1" x14ac:dyDescent="0.3">
      <c r="A12" s="71">
        <f t="shared" si="2"/>
        <v>9</v>
      </c>
      <c r="B12" s="55" t="s">
        <v>163</v>
      </c>
      <c r="C12" s="56" t="s">
        <v>7</v>
      </c>
      <c r="D12" s="42" t="s">
        <v>4</v>
      </c>
      <c r="E12" s="42" t="s">
        <v>4</v>
      </c>
      <c r="F12" s="42" t="s">
        <v>4</v>
      </c>
      <c r="G12" s="42" t="s">
        <v>4</v>
      </c>
      <c r="H12" s="42"/>
      <c r="I12" s="42" t="s">
        <v>4</v>
      </c>
      <c r="J12" s="42" t="s">
        <v>4</v>
      </c>
      <c r="K12" s="42" t="s">
        <v>4</v>
      </c>
      <c r="L12" s="42" t="s">
        <v>4</v>
      </c>
      <c r="M12" s="42"/>
      <c r="N12" s="42"/>
      <c r="O12" s="42"/>
      <c r="P12" s="42" t="s">
        <v>4</v>
      </c>
      <c r="Q12" s="42" t="s">
        <v>4</v>
      </c>
      <c r="R12" s="42" t="s">
        <v>4</v>
      </c>
      <c r="S12" s="42" t="s">
        <v>4</v>
      </c>
      <c r="T12" s="42"/>
      <c r="U12" s="42" t="s">
        <v>4</v>
      </c>
      <c r="V12" s="42" t="s">
        <v>4</v>
      </c>
      <c r="W12" s="42"/>
      <c r="X12" s="128">
        <f t="shared" ref="X12:X13" si="4">COUNTIF(D12:W12,"")/2</f>
        <v>3</v>
      </c>
      <c r="Y12" s="128"/>
    </row>
    <row r="13" spans="1:25" ht="15" customHeight="1" x14ac:dyDescent="0.3">
      <c r="A13" s="71">
        <f t="shared" si="2"/>
        <v>10</v>
      </c>
      <c r="B13" s="55" t="s">
        <v>274</v>
      </c>
      <c r="C13" s="56" t="s">
        <v>275</v>
      </c>
      <c r="D13" s="42"/>
      <c r="E13" s="42"/>
      <c r="F13" s="42" t="s">
        <v>4</v>
      </c>
      <c r="G13" s="42" t="s">
        <v>4</v>
      </c>
      <c r="H13" s="42"/>
      <c r="I13" s="42" t="s">
        <v>4</v>
      </c>
      <c r="J13" s="42"/>
      <c r="K13" s="42" t="s">
        <v>4</v>
      </c>
      <c r="L13" s="42" t="s">
        <v>4</v>
      </c>
      <c r="M13" s="42"/>
      <c r="N13" s="42"/>
      <c r="O13" s="42"/>
      <c r="P13" s="42"/>
      <c r="Q13" s="42" t="s">
        <v>4</v>
      </c>
      <c r="R13" s="42"/>
      <c r="S13" s="42" t="s">
        <v>4</v>
      </c>
      <c r="T13" s="42" t="s">
        <v>4</v>
      </c>
      <c r="U13" s="42" t="s">
        <v>4</v>
      </c>
      <c r="V13" s="42" t="s">
        <v>4</v>
      </c>
      <c r="W13" s="42" t="s">
        <v>4</v>
      </c>
      <c r="X13" s="128">
        <f t="shared" si="4"/>
        <v>4.5</v>
      </c>
      <c r="Y13" s="128"/>
    </row>
    <row r="14" spans="1:25" ht="15" customHeight="1" x14ac:dyDescent="0.3">
      <c r="A14" s="71">
        <f t="shared" si="2"/>
        <v>11</v>
      </c>
      <c r="B14" s="55" t="s">
        <v>297</v>
      </c>
      <c r="C14" s="56" t="s">
        <v>42</v>
      </c>
      <c r="D14" s="42"/>
      <c r="E14" s="42" t="s">
        <v>4</v>
      </c>
      <c r="F14" s="42" t="s">
        <v>4</v>
      </c>
      <c r="G14" s="42" t="s">
        <v>4</v>
      </c>
      <c r="H14" s="42" t="s">
        <v>4</v>
      </c>
      <c r="I14" s="42" t="s">
        <v>4</v>
      </c>
      <c r="J14" s="42"/>
      <c r="K14" s="42"/>
      <c r="L14" s="42" t="s">
        <v>4</v>
      </c>
      <c r="M14" s="42"/>
      <c r="N14" s="42"/>
      <c r="O14" s="42"/>
      <c r="P14" s="42"/>
      <c r="Q14" s="42"/>
      <c r="R14" s="42"/>
      <c r="S14" s="42"/>
      <c r="T14" s="42" t="s">
        <v>4</v>
      </c>
      <c r="U14" s="42"/>
      <c r="V14" s="42"/>
      <c r="W14" s="42" t="s">
        <v>4</v>
      </c>
      <c r="X14" s="128">
        <f t="shared" si="3"/>
        <v>6</v>
      </c>
      <c r="Y14" s="128"/>
    </row>
    <row r="15" spans="1:25" ht="15" customHeight="1" x14ac:dyDescent="0.3">
      <c r="A15" s="71">
        <f t="shared" si="2"/>
        <v>12</v>
      </c>
      <c r="B15" s="55" t="s">
        <v>277</v>
      </c>
      <c r="C15" s="56" t="s">
        <v>278</v>
      </c>
      <c r="D15" s="42"/>
      <c r="E15" s="42"/>
      <c r="F15" s="42"/>
      <c r="G15" s="42"/>
      <c r="H15" s="42" t="s">
        <v>4</v>
      </c>
      <c r="I15" s="42" t="s">
        <v>4</v>
      </c>
      <c r="J15" s="42"/>
      <c r="K15" s="42" t="s">
        <v>4</v>
      </c>
      <c r="L15" s="42" t="s">
        <v>4</v>
      </c>
      <c r="M15" s="42"/>
      <c r="N15" s="42"/>
      <c r="O15" s="42"/>
      <c r="P15" s="42"/>
      <c r="Q15" s="42"/>
      <c r="R15" s="42"/>
      <c r="S15" s="42" t="s">
        <v>4</v>
      </c>
      <c r="T15" s="42"/>
      <c r="U15" s="42"/>
      <c r="V15" s="42" t="s">
        <v>4</v>
      </c>
      <c r="W15" s="42" t="s">
        <v>4</v>
      </c>
      <c r="X15" s="128">
        <f t="shared" si="3"/>
        <v>6.5</v>
      </c>
      <c r="Y15" s="128"/>
    </row>
    <row r="16" spans="1:25" ht="15" customHeight="1" x14ac:dyDescent="0.3">
      <c r="A16" s="71">
        <f t="shared" si="2"/>
        <v>13</v>
      </c>
      <c r="B16" s="55" t="s">
        <v>279</v>
      </c>
      <c r="C16" s="56" t="s">
        <v>10</v>
      </c>
      <c r="D16" s="42"/>
      <c r="E16" s="42"/>
      <c r="F16" s="42" t="s">
        <v>4</v>
      </c>
      <c r="G16" s="42" t="s">
        <v>4</v>
      </c>
      <c r="H16" s="42" t="s">
        <v>4</v>
      </c>
      <c r="I16" s="42" t="s">
        <v>4</v>
      </c>
      <c r="J16" s="42"/>
      <c r="K16" s="42"/>
      <c r="L16" s="42"/>
      <c r="M16" s="42"/>
      <c r="N16" s="42"/>
      <c r="O16" s="42"/>
      <c r="P16" s="42"/>
      <c r="Q16" s="42" t="s">
        <v>4</v>
      </c>
      <c r="R16" s="42"/>
      <c r="S16" s="42" t="s">
        <v>4</v>
      </c>
      <c r="T16" s="42" t="s">
        <v>4</v>
      </c>
      <c r="U16" s="42" t="s">
        <v>4</v>
      </c>
      <c r="V16" s="42"/>
      <c r="W16" s="42"/>
      <c r="X16" s="128">
        <f t="shared" si="3"/>
        <v>6</v>
      </c>
      <c r="Y16" s="128"/>
    </row>
    <row r="17" spans="1:25" ht="15" customHeight="1" x14ac:dyDescent="0.3">
      <c r="A17" s="71">
        <f t="shared" si="2"/>
        <v>14</v>
      </c>
      <c r="B17" s="55" t="s">
        <v>280</v>
      </c>
      <c r="C17" s="56" t="s">
        <v>43</v>
      </c>
      <c r="D17" s="42"/>
      <c r="E17" s="42"/>
      <c r="F17" s="42" t="s">
        <v>4</v>
      </c>
      <c r="G17" s="42" t="s">
        <v>4</v>
      </c>
      <c r="H17" s="42"/>
      <c r="I17" s="42" t="s">
        <v>4</v>
      </c>
      <c r="J17" s="42"/>
      <c r="K17" s="42" t="s">
        <v>4</v>
      </c>
      <c r="L17" s="42"/>
      <c r="M17" s="42"/>
      <c r="N17" s="42"/>
      <c r="O17" s="42"/>
      <c r="P17" s="42"/>
      <c r="Q17" s="42"/>
      <c r="R17" s="42" t="s">
        <v>4</v>
      </c>
      <c r="S17" s="42"/>
      <c r="T17" s="42"/>
      <c r="U17" s="42"/>
      <c r="V17" s="42"/>
      <c r="W17" s="42"/>
      <c r="X17" s="128">
        <f t="shared" si="3"/>
        <v>7.5</v>
      </c>
      <c r="Y17" s="128"/>
    </row>
    <row r="18" spans="1:25" ht="15" customHeight="1" x14ac:dyDescent="0.3">
      <c r="A18" s="71">
        <f t="shared" si="2"/>
        <v>15</v>
      </c>
      <c r="B18" s="55" t="s">
        <v>82</v>
      </c>
      <c r="C18" s="56" t="s">
        <v>63</v>
      </c>
      <c r="D18" s="42"/>
      <c r="E18" s="42"/>
      <c r="F18" s="42" t="s">
        <v>4</v>
      </c>
      <c r="G18" s="42" t="s">
        <v>4</v>
      </c>
      <c r="H18" s="42" t="s">
        <v>4</v>
      </c>
      <c r="I18" s="42" t="s">
        <v>4</v>
      </c>
      <c r="J18" s="42"/>
      <c r="K18" s="42"/>
      <c r="L18" s="42"/>
      <c r="M18" s="42"/>
      <c r="N18" s="42"/>
      <c r="O18" s="42"/>
      <c r="P18" s="42"/>
      <c r="Q18" s="42" t="s">
        <v>4</v>
      </c>
      <c r="R18" s="42"/>
      <c r="S18" s="42" t="s">
        <v>4</v>
      </c>
      <c r="T18" s="42" t="s">
        <v>4</v>
      </c>
      <c r="U18" s="42" t="s">
        <v>4</v>
      </c>
      <c r="V18" s="42" t="s">
        <v>4</v>
      </c>
      <c r="W18" s="42"/>
      <c r="X18" s="128">
        <f t="shared" si="3"/>
        <v>5.5</v>
      </c>
      <c r="Y18" s="128"/>
    </row>
    <row r="19" spans="1:25" ht="15" customHeight="1" x14ac:dyDescent="0.3">
      <c r="A19" s="71">
        <f t="shared" si="2"/>
        <v>16</v>
      </c>
      <c r="B19" s="55" t="s">
        <v>83</v>
      </c>
      <c r="C19" s="56" t="s">
        <v>281</v>
      </c>
      <c r="D19" s="42" t="s">
        <v>4</v>
      </c>
      <c r="E19" s="42"/>
      <c r="F19" s="42"/>
      <c r="G19" s="42" t="s">
        <v>4</v>
      </c>
      <c r="H19" s="42"/>
      <c r="I19" s="42" t="s">
        <v>4</v>
      </c>
      <c r="J19" s="42"/>
      <c r="K19" s="42"/>
      <c r="L19" s="42"/>
      <c r="M19" s="42"/>
      <c r="N19" s="42" t="s">
        <v>4</v>
      </c>
      <c r="O19" s="42"/>
      <c r="P19" s="42" t="s">
        <v>4</v>
      </c>
      <c r="Q19" s="42" t="s">
        <v>4</v>
      </c>
      <c r="R19" s="42"/>
      <c r="S19" s="42" t="s">
        <v>4</v>
      </c>
      <c r="T19" s="42" t="s">
        <v>4</v>
      </c>
      <c r="U19" s="42" t="s">
        <v>4</v>
      </c>
      <c r="V19" s="42"/>
      <c r="W19" s="42" t="s">
        <v>4</v>
      </c>
      <c r="X19" s="128">
        <f t="shared" si="3"/>
        <v>5</v>
      </c>
      <c r="Y19" s="128"/>
    </row>
    <row r="20" spans="1:25" ht="15" customHeight="1" x14ac:dyDescent="0.3">
      <c r="A20" s="71">
        <f t="shared" si="2"/>
        <v>17</v>
      </c>
      <c r="B20" s="55" t="s">
        <v>97</v>
      </c>
      <c r="C20" s="56" t="s">
        <v>7</v>
      </c>
      <c r="D20" s="42"/>
      <c r="E20" s="42"/>
      <c r="F20" s="42" t="s">
        <v>4</v>
      </c>
      <c r="G20" s="42" t="s">
        <v>4</v>
      </c>
      <c r="H20" s="42"/>
      <c r="I20" s="42" t="s">
        <v>4</v>
      </c>
      <c r="J20" s="42"/>
      <c r="K20" s="42"/>
      <c r="L20" s="42"/>
      <c r="M20" s="42"/>
      <c r="N20" s="42"/>
      <c r="O20" s="42"/>
      <c r="P20" s="42"/>
      <c r="Q20" s="42" t="s">
        <v>4</v>
      </c>
      <c r="R20" s="42" t="s">
        <v>4</v>
      </c>
      <c r="S20" s="42"/>
      <c r="T20" s="42" t="s">
        <v>4</v>
      </c>
      <c r="U20" s="42" t="s">
        <v>4</v>
      </c>
      <c r="V20" s="42" t="s">
        <v>4</v>
      </c>
      <c r="W20" s="42" t="s">
        <v>4</v>
      </c>
      <c r="X20" s="128">
        <f t="shared" si="3"/>
        <v>5.5</v>
      </c>
      <c r="Y20" s="128"/>
    </row>
    <row r="21" spans="1:25" ht="15" customHeight="1" x14ac:dyDescent="0.3">
      <c r="A21" s="71">
        <f t="shared" si="2"/>
        <v>18</v>
      </c>
      <c r="B21" s="55" t="s">
        <v>170</v>
      </c>
      <c r="C21" s="56" t="s">
        <v>44</v>
      </c>
      <c r="D21" s="42"/>
      <c r="E21" s="42"/>
      <c r="F21" s="42" t="s">
        <v>4</v>
      </c>
      <c r="G21" s="42" t="s">
        <v>4</v>
      </c>
      <c r="H21" s="42" t="s">
        <v>4</v>
      </c>
      <c r="I21" s="42" t="s">
        <v>4</v>
      </c>
      <c r="J21" s="42"/>
      <c r="K21" s="42"/>
      <c r="L21" s="42" t="s">
        <v>4</v>
      </c>
      <c r="M21" s="42"/>
      <c r="N21" s="42"/>
      <c r="O21" s="42"/>
      <c r="P21" s="42"/>
      <c r="Q21" s="42" t="s">
        <v>4</v>
      </c>
      <c r="R21" s="42"/>
      <c r="S21" s="42"/>
      <c r="T21" s="42"/>
      <c r="U21" s="42" t="s">
        <v>4</v>
      </c>
      <c r="V21" s="42"/>
      <c r="W21" s="42" t="s">
        <v>4</v>
      </c>
      <c r="X21" s="128">
        <f t="shared" si="3"/>
        <v>6</v>
      </c>
      <c r="Y21" s="128"/>
    </row>
    <row r="22" spans="1:25" ht="15" customHeight="1" x14ac:dyDescent="0.3">
      <c r="A22" s="71">
        <f t="shared" si="2"/>
        <v>19</v>
      </c>
      <c r="B22" s="75" t="s">
        <v>98</v>
      </c>
      <c r="C22" s="76" t="s">
        <v>51</v>
      </c>
      <c r="D22" s="42" t="s">
        <v>4</v>
      </c>
      <c r="E22" s="42" t="s">
        <v>4</v>
      </c>
      <c r="F22" s="42" t="s">
        <v>4</v>
      </c>
      <c r="G22" s="42" t="s">
        <v>4</v>
      </c>
      <c r="H22" s="42"/>
      <c r="I22" s="42" t="s">
        <v>4</v>
      </c>
      <c r="J22" s="42"/>
      <c r="K22" s="42" t="s">
        <v>4</v>
      </c>
      <c r="L22" s="42"/>
      <c r="M22" s="42"/>
      <c r="N22" s="42" t="s">
        <v>4</v>
      </c>
      <c r="O22" s="42"/>
      <c r="P22" s="42"/>
      <c r="Q22" s="42" t="s">
        <v>4</v>
      </c>
      <c r="R22" s="42"/>
      <c r="S22" s="42"/>
      <c r="T22" s="42" t="s">
        <v>4</v>
      </c>
      <c r="U22" s="42" t="s">
        <v>4</v>
      </c>
      <c r="V22" s="42" t="s">
        <v>4</v>
      </c>
      <c r="W22" s="42" t="s">
        <v>4</v>
      </c>
      <c r="X22" s="128">
        <f t="shared" si="3"/>
        <v>4</v>
      </c>
      <c r="Y22" s="128"/>
    </row>
    <row r="23" spans="1:25" ht="15" customHeight="1" x14ac:dyDescent="0.3">
      <c r="A23" s="71">
        <f t="shared" si="2"/>
        <v>20</v>
      </c>
      <c r="B23" s="55" t="s">
        <v>283</v>
      </c>
      <c r="C23" s="56" t="s">
        <v>51</v>
      </c>
      <c r="D23" s="42"/>
      <c r="E23" s="42"/>
      <c r="F23" s="42" t="s">
        <v>4</v>
      </c>
      <c r="G23" s="42" t="s">
        <v>4</v>
      </c>
      <c r="H23" s="42" t="s">
        <v>4</v>
      </c>
      <c r="I23" s="42" t="s">
        <v>4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128">
        <f t="shared" si="3"/>
        <v>8</v>
      </c>
      <c r="Y23" s="128"/>
    </row>
    <row r="24" spans="1:25" ht="15" customHeight="1" x14ac:dyDescent="0.3">
      <c r="A24" s="50"/>
      <c r="B24" s="57"/>
      <c r="C24" s="58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131"/>
      <c r="Y24" s="131"/>
    </row>
    <row r="25" spans="1:25" s="10" customFormat="1" ht="19.95" customHeight="1" x14ac:dyDescent="0.3">
      <c r="A25" s="108" t="s">
        <v>14</v>
      </c>
      <c r="B25" s="108"/>
      <c r="C25" s="108"/>
      <c r="D25" s="48">
        <f t="shared" ref="D25:W25" si="5">COUNTIF(D4:D24,"X")</f>
        <v>4</v>
      </c>
      <c r="E25" s="48">
        <f t="shared" si="5"/>
        <v>3</v>
      </c>
      <c r="F25" s="48">
        <f t="shared" si="5"/>
        <v>15</v>
      </c>
      <c r="G25" s="48">
        <f t="shared" si="5"/>
        <v>19</v>
      </c>
      <c r="H25" s="48">
        <f t="shared" si="5"/>
        <v>9</v>
      </c>
      <c r="I25" s="48">
        <f t="shared" si="5"/>
        <v>18</v>
      </c>
      <c r="J25" s="48">
        <f t="shared" si="5"/>
        <v>1</v>
      </c>
      <c r="K25" s="48">
        <f t="shared" si="5"/>
        <v>6</v>
      </c>
      <c r="L25" s="48">
        <f t="shared" si="5"/>
        <v>7</v>
      </c>
      <c r="M25" s="48">
        <f t="shared" si="5"/>
        <v>1</v>
      </c>
      <c r="N25" s="48">
        <f t="shared" si="5"/>
        <v>4</v>
      </c>
      <c r="O25" s="48">
        <f t="shared" si="5"/>
        <v>0</v>
      </c>
      <c r="P25" s="48">
        <f t="shared" si="5"/>
        <v>6</v>
      </c>
      <c r="Q25" s="48">
        <f t="shared" si="5"/>
        <v>15</v>
      </c>
      <c r="R25" s="48">
        <f t="shared" si="5"/>
        <v>4</v>
      </c>
      <c r="S25" s="48">
        <f t="shared" si="5"/>
        <v>11</v>
      </c>
      <c r="T25" s="48">
        <f t="shared" si="5"/>
        <v>10</v>
      </c>
      <c r="U25" s="48">
        <f t="shared" si="5"/>
        <v>13</v>
      </c>
      <c r="V25" s="48">
        <f t="shared" si="5"/>
        <v>9</v>
      </c>
      <c r="W25" s="48">
        <f t="shared" si="5"/>
        <v>11</v>
      </c>
      <c r="X25" s="132"/>
      <c r="Y25" s="132"/>
    </row>
    <row r="27" spans="1:25" ht="19.95" customHeight="1" x14ac:dyDescent="0.3">
      <c r="B27" s="92" t="s">
        <v>27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</row>
    <row r="28" spans="1:25" ht="19.95" customHeight="1" x14ac:dyDescent="0.3">
      <c r="B28" s="48" t="s">
        <v>38</v>
      </c>
      <c r="C28" s="48">
        <f>COUNT(X4:X24)</f>
        <v>20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 t="s">
        <v>37</v>
      </c>
      <c r="T28" s="108"/>
      <c r="U28" s="108"/>
      <c r="V28" s="109">
        <f>AVERAGE(X4:X24)</f>
        <v>5.85</v>
      </c>
      <c r="W28" s="109"/>
      <c r="X28" s="109"/>
    </row>
    <row r="29" spans="1:25" ht="19.95" customHeight="1" x14ac:dyDescent="0.3">
      <c r="B29" s="48" t="s">
        <v>23</v>
      </c>
      <c r="C29" s="43" t="s">
        <v>20</v>
      </c>
      <c r="D29" s="81" t="s">
        <v>21</v>
      </c>
      <c r="E29" s="81"/>
      <c r="F29" s="81"/>
      <c r="G29" s="87" t="s">
        <v>26</v>
      </c>
      <c r="H29" s="87"/>
      <c r="I29" s="87"/>
      <c r="J29" s="87" t="s">
        <v>22</v>
      </c>
      <c r="K29" s="87"/>
      <c r="L29" s="87"/>
      <c r="M29" s="86" t="s">
        <v>19</v>
      </c>
      <c r="N29" s="86"/>
      <c r="O29" s="86"/>
      <c r="P29" s="87" t="s">
        <v>18</v>
      </c>
      <c r="Q29" s="87"/>
      <c r="R29" s="87"/>
      <c r="S29" s="87" t="s">
        <v>17</v>
      </c>
      <c r="T29" s="87"/>
      <c r="U29" s="87"/>
      <c r="V29" s="87" t="s">
        <v>16</v>
      </c>
      <c r="W29" s="87"/>
      <c r="X29" s="87"/>
    </row>
    <row r="30" spans="1:25" ht="19.95" customHeight="1" x14ac:dyDescent="0.3">
      <c r="B30" s="48" t="s">
        <v>24</v>
      </c>
      <c r="C30" s="46" t="s">
        <v>29</v>
      </c>
      <c r="D30" s="93" t="s">
        <v>30</v>
      </c>
      <c r="E30" s="93"/>
      <c r="F30" s="93"/>
      <c r="G30" s="93" t="s">
        <v>31</v>
      </c>
      <c r="H30" s="93"/>
      <c r="I30" s="93"/>
      <c r="J30" s="93" t="s">
        <v>32</v>
      </c>
      <c r="K30" s="93"/>
      <c r="L30" s="93"/>
      <c r="M30" s="95" t="s">
        <v>33</v>
      </c>
      <c r="N30" s="95"/>
      <c r="O30" s="95"/>
      <c r="P30" s="93" t="s">
        <v>34</v>
      </c>
      <c r="Q30" s="93"/>
      <c r="R30" s="93"/>
      <c r="S30" s="93" t="s">
        <v>35</v>
      </c>
      <c r="T30" s="93"/>
      <c r="U30" s="93"/>
      <c r="V30" s="93" t="s">
        <v>36</v>
      </c>
      <c r="W30" s="93"/>
      <c r="X30" s="93"/>
    </row>
    <row r="31" spans="1:25" ht="19.95" customHeight="1" x14ac:dyDescent="0.3">
      <c r="B31" s="48" t="s">
        <v>25</v>
      </c>
      <c r="C31" s="47">
        <f>(COUNTIF(X4:X24,"&gt;=0,5")-COUNTIF(X4:X24,"&gt;1,5"))/C28</f>
        <v>0</v>
      </c>
      <c r="D31" s="96">
        <f>(COUNTIF(X4:X24,"&gt;1,5")-COUNTIF(X4:X24,"&gt;3"))/C28</f>
        <v>0.05</v>
      </c>
      <c r="E31" s="97"/>
      <c r="F31" s="98"/>
      <c r="G31" s="96">
        <f>(COUNTIF(X4:X24,"&gt;3")-COUNTIF(X4:X24,"&gt;4,5"))/C28</f>
        <v>0.1</v>
      </c>
      <c r="H31" s="97"/>
      <c r="I31" s="98"/>
      <c r="J31" s="96">
        <f>(COUNTIF(X4:X24,"&gt;4,5")-COUNTIF(X4:X24,"&gt;5,5"))/C28</f>
        <v>0.35</v>
      </c>
      <c r="K31" s="97"/>
      <c r="L31" s="98"/>
      <c r="M31" s="99">
        <f>(COUNTIF(X4:X24,"&gt;5,5")-COUNTIF(X4:X24,"&gt;6,5"))/C28</f>
        <v>0.3</v>
      </c>
      <c r="N31" s="100"/>
      <c r="O31" s="101"/>
      <c r="P31" s="94">
        <f>(COUNTIF(X4:X24,"&gt;6,5")-COUNTIF(X4:X24,"&gt;7,5"))/C28</f>
        <v>0.1</v>
      </c>
      <c r="Q31" s="94"/>
      <c r="R31" s="94"/>
      <c r="S31" s="94">
        <f>(COUNTIF(X4:X24,"&gt;7,5")-COUNTIF(X4:X24,"&gt;8,5"))/C28</f>
        <v>0.1</v>
      </c>
      <c r="T31" s="94"/>
      <c r="U31" s="94"/>
      <c r="V31" s="94">
        <f>COUNTIF(X4:X24,"&gt;8,5")/C28</f>
        <v>0</v>
      </c>
      <c r="W31" s="94"/>
      <c r="X31" s="94"/>
    </row>
  </sheetData>
  <mergeCells count="53">
    <mergeCell ref="X5:Y5"/>
    <mergeCell ref="X4:Y4"/>
    <mergeCell ref="A1:Y1"/>
    <mergeCell ref="A2:A3"/>
    <mergeCell ref="B2:C2"/>
    <mergeCell ref="D2:W2"/>
    <mergeCell ref="X2:Y3"/>
    <mergeCell ref="X17:Y17"/>
    <mergeCell ref="X6:Y6"/>
    <mergeCell ref="X7:Y7"/>
    <mergeCell ref="X8:Y8"/>
    <mergeCell ref="X9:Y9"/>
    <mergeCell ref="X10:Y10"/>
    <mergeCell ref="X11:Y11"/>
    <mergeCell ref="X13:Y13"/>
    <mergeCell ref="X14:Y14"/>
    <mergeCell ref="X15:Y15"/>
    <mergeCell ref="X16:Y16"/>
    <mergeCell ref="X12:Y12"/>
    <mergeCell ref="X24:Y24"/>
    <mergeCell ref="A25:C25"/>
    <mergeCell ref="X25:Y25"/>
    <mergeCell ref="X18:Y18"/>
    <mergeCell ref="X19:Y19"/>
    <mergeCell ref="X20:Y20"/>
    <mergeCell ref="X21:Y21"/>
    <mergeCell ref="X22:Y22"/>
    <mergeCell ref="X23:Y23"/>
    <mergeCell ref="B27:X27"/>
    <mergeCell ref="D28:R28"/>
    <mergeCell ref="S28:U28"/>
    <mergeCell ref="V28:X28"/>
    <mergeCell ref="D29:F29"/>
    <mergeCell ref="G29:I29"/>
    <mergeCell ref="J29:L29"/>
    <mergeCell ref="M29:O29"/>
    <mergeCell ref="P29:R29"/>
    <mergeCell ref="S29:U29"/>
    <mergeCell ref="V29:X29"/>
    <mergeCell ref="S30:U30"/>
    <mergeCell ref="V30:X30"/>
    <mergeCell ref="V31:X31"/>
    <mergeCell ref="D31:F31"/>
    <mergeCell ref="G31:I31"/>
    <mergeCell ref="J31:L31"/>
    <mergeCell ref="M31:O31"/>
    <mergeCell ref="P31:R31"/>
    <mergeCell ref="S31:U31"/>
    <mergeCell ref="D30:F30"/>
    <mergeCell ref="G30:I30"/>
    <mergeCell ref="J30:L30"/>
    <mergeCell ref="M30:O30"/>
    <mergeCell ref="P30:R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M23"/>
  <sheetViews>
    <sheetView tabSelected="1" zoomScale="90" zoomScaleNormal="90" zoomScalePageLayoutView="90" workbookViewId="0">
      <selection sqref="A1:K21"/>
    </sheetView>
  </sheetViews>
  <sheetFormatPr defaultColWidth="8.6640625" defaultRowHeight="14.4" x14ac:dyDescent="0.3"/>
  <cols>
    <col min="1" max="11" width="12.6640625" customWidth="1"/>
    <col min="12" max="12" width="4.6640625" customWidth="1"/>
    <col min="13" max="13" width="10.6640625" bestFit="1" customWidth="1"/>
  </cols>
  <sheetData>
    <row r="2" spans="1:13" s="17" customFormat="1" ht="18" x14ac:dyDescent="0.35">
      <c r="A2" s="18" t="s">
        <v>301</v>
      </c>
      <c r="C2" s="18"/>
      <c r="D2" s="18"/>
      <c r="E2" s="27"/>
      <c r="F2" s="27"/>
      <c r="G2" s="27"/>
      <c r="H2" s="27"/>
      <c r="I2" s="27"/>
      <c r="J2" s="19"/>
      <c r="K2" s="20" t="s">
        <v>300</v>
      </c>
    </row>
    <row r="3" spans="1:13" s="17" customFormat="1" ht="15.6" x14ac:dyDescent="0.3">
      <c r="B3" s="19"/>
      <c r="C3" s="19"/>
      <c r="D3" s="19"/>
      <c r="E3" s="23"/>
      <c r="F3" s="23"/>
      <c r="G3" s="23"/>
      <c r="H3" s="23"/>
      <c r="I3" s="23"/>
      <c r="J3" s="19"/>
      <c r="K3" s="19"/>
    </row>
    <row r="4" spans="1:13" s="17" customFormat="1" ht="21" x14ac:dyDescent="0.4">
      <c r="B4" s="19"/>
      <c r="C4" s="19"/>
      <c r="D4" s="19"/>
      <c r="E4" s="134" t="s">
        <v>27</v>
      </c>
      <c r="F4" s="135"/>
      <c r="G4" s="136"/>
      <c r="H4" s="27"/>
      <c r="I4" s="23"/>
      <c r="J4" s="19"/>
      <c r="K4" s="19"/>
    </row>
    <row r="5" spans="1:13" s="17" customFormat="1" ht="15.6" x14ac:dyDescent="0.3">
      <c r="B5" s="19"/>
      <c r="C5" s="19"/>
      <c r="D5" s="19"/>
      <c r="E5" s="23"/>
      <c r="F5" s="23"/>
      <c r="G5" s="23"/>
      <c r="H5" s="23"/>
      <c r="I5" s="23"/>
      <c r="J5" s="19"/>
      <c r="K5" s="19"/>
    </row>
    <row r="6" spans="1:13" s="17" customFormat="1" ht="19.95" customHeight="1" x14ac:dyDescent="0.3">
      <c r="B6" s="19"/>
      <c r="C6" s="141" t="s">
        <v>302</v>
      </c>
      <c r="D6" s="141"/>
      <c r="E6" s="141"/>
      <c r="F6" s="141"/>
      <c r="G6" s="141"/>
      <c r="H6" s="141"/>
      <c r="I6" s="141"/>
      <c r="J6" s="19"/>
      <c r="K6" s="19"/>
    </row>
    <row r="7" spans="1:13" s="17" customFormat="1" ht="15.6" x14ac:dyDescent="0.3">
      <c r="A7" s="19" t="s">
        <v>299</v>
      </c>
      <c r="C7" s="19"/>
      <c r="D7" s="19"/>
      <c r="E7" s="19"/>
      <c r="F7" s="23"/>
      <c r="G7" s="24"/>
      <c r="H7" s="24"/>
      <c r="I7" s="19"/>
      <c r="J7" s="24"/>
      <c r="K7" s="26"/>
    </row>
    <row r="9" spans="1:13" ht="19.95" customHeight="1" x14ac:dyDescent="0.3">
      <c r="A9" s="137" t="s">
        <v>52</v>
      </c>
      <c r="B9" s="88" t="s">
        <v>38</v>
      </c>
      <c r="C9" s="139" t="s">
        <v>37</v>
      </c>
      <c r="D9" s="138" t="s">
        <v>53</v>
      </c>
      <c r="E9" s="138"/>
      <c r="F9" s="138"/>
      <c r="G9" s="138"/>
      <c r="H9" s="138"/>
      <c r="I9" s="138"/>
      <c r="J9" s="138"/>
      <c r="K9" s="138"/>
    </row>
    <row r="10" spans="1:13" ht="19.95" customHeight="1" x14ac:dyDescent="0.3">
      <c r="A10" s="137"/>
      <c r="B10" s="88"/>
      <c r="C10" s="140"/>
      <c r="D10" s="21" t="s">
        <v>20</v>
      </c>
      <c r="E10" s="21" t="s">
        <v>21</v>
      </c>
      <c r="F10" s="21" t="s">
        <v>60</v>
      </c>
      <c r="G10" s="21" t="s">
        <v>22</v>
      </c>
      <c r="H10" s="36" t="s">
        <v>19</v>
      </c>
      <c r="I10" s="21" t="s">
        <v>18</v>
      </c>
      <c r="J10" s="21" t="s">
        <v>17</v>
      </c>
      <c r="K10" s="21" t="s">
        <v>16</v>
      </c>
    </row>
    <row r="11" spans="1:13" ht="19.95" customHeight="1" x14ac:dyDescent="0.3">
      <c r="A11" s="60" t="s">
        <v>54</v>
      </c>
      <c r="B11" s="45">
        <f>'3Ai'!C25</f>
        <v>17</v>
      </c>
      <c r="C11" s="61">
        <f>'3Ai'!V25</f>
        <v>6.382352941176471</v>
      </c>
      <c r="D11" s="62">
        <f>'3Ai'!C$28</f>
        <v>0</v>
      </c>
      <c r="E11" s="62">
        <f>'3Ai'!D$28</f>
        <v>0</v>
      </c>
      <c r="F11" s="62">
        <f>'3Ai'!G$28</f>
        <v>5.8823529411764705E-2</v>
      </c>
      <c r="G11" s="62">
        <f>'3Ai'!J$28</f>
        <v>0.23529411764705882</v>
      </c>
      <c r="H11" s="63">
        <f>'3Ai'!M$28</f>
        <v>0.29411764705882354</v>
      </c>
      <c r="I11" s="62">
        <f>'3Ai'!P$28</f>
        <v>0.29411764705882354</v>
      </c>
      <c r="J11" s="62">
        <f>'3Ai'!S$28</f>
        <v>0.11764705882352941</v>
      </c>
      <c r="K11" s="62">
        <f>'3Ai'!V$28</f>
        <v>0</v>
      </c>
      <c r="M11" s="25"/>
    </row>
    <row r="12" spans="1:13" ht="19.95" customHeight="1" x14ac:dyDescent="0.3">
      <c r="A12" s="33" t="s">
        <v>55</v>
      </c>
      <c r="B12" s="44">
        <f>'3Bi'!C32</f>
        <v>24</v>
      </c>
      <c r="C12" s="34">
        <f>'3Bi'!V32</f>
        <v>7.541666666666667</v>
      </c>
      <c r="D12" s="16">
        <f>'3Bi'!C$35</f>
        <v>0</v>
      </c>
      <c r="E12" s="16">
        <f>'3Bi'!D$35</f>
        <v>0</v>
      </c>
      <c r="F12" s="16">
        <f>'3Bi'!G$35</f>
        <v>8.3333333333333329E-2</v>
      </c>
      <c r="G12" s="16">
        <f>'3Bi'!J$35</f>
        <v>0.125</v>
      </c>
      <c r="H12" s="37">
        <f>'3Bi'!M$35</f>
        <v>8.3333333333333329E-2</v>
      </c>
      <c r="I12" s="16">
        <f>'3Bi'!P$35</f>
        <v>0.16666666666666666</v>
      </c>
      <c r="J12" s="16">
        <f>'3Bi'!S$35</f>
        <v>0.33333333333333331</v>
      </c>
      <c r="K12" s="16">
        <f>'3Bi'!V$35</f>
        <v>0.20833333333333334</v>
      </c>
      <c r="M12" s="25"/>
    </row>
    <row r="13" spans="1:13" ht="19.95" customHeight="1" x14ac:dyDescent="0.3">
      <c r="A13" s="33" t="s">
        <v>56</v>
      </c>
      <c r="B13" s="44">
        <f>'3Ci'!C31</f>
        <v>19</v>
      </c>
      <c r="C13" s="34">
        <f>'3Ci'!V31</f>
        <v>7.4473684210526319</v>
      </c>
      <c r="D13" s="16">
        <f>'3Ci'!C$34</f>
        <v>0</v>
      </c>
      <c r="E13" s="16">
        <f>'3Ci'!D$34</f>
        <v>0</v>
      </c>
      <c r="F13" s="16">
        <f>'3Ci'!G$34</f>
        <v>5.2631578947368418E-2</v>
      </c>
      <c r="G13" s="16">
        <f>'3Ci'!J$34</f>
        <v>5.2631578947368418E-2</v>
      </c>
      <c r="H13" s="37">
        <f>'3Ci'!M$34</f>
        <v>0.26315789473684209</v>
      </c>
      <c r="I13" s="16">
        <f>'3Ci'!P$34</f>
        <v>0.15789473684210525</v>
      </c>
      <c r="J13" s="16">
        <f>'3Ci'!S$34</f>
        <v>0.26315789473684209</v>
      </c>
      <c r="K13" s="16">
        <f>'3Ci'!V$34</f>
        <v>0.21052631578947367</v>
      </c>
      <c r="M13" s="25"/>
    </row>
    <row r="14" spans="1:13" ht="19.95" customHeight="1" x14ac:dyDescent="0.3">
      <c r="A14" s="33" t="s">
        <v>57</v>
      </c>
      <c r="B14" s="44">
        <f>'3Di'!C27</f>
        <v>19</v>
      </c>
      <c r="C14" s="34">
        <f>'3Di'!V27</f>
        <v>8.8684210526315788</v>
      </c>
      <c r="D14" s="16">
        <f>'3Di'!C$30</f>
        <v>0</v>
      </c>
      <c r="E14" s="16">
        <f>'3Di'!D$30</f>
        <v>0</v>
      </c>
      <c r="F14" s="16">
        <f>'3Di'!G$30</f>
        <v>5.2631578947368418E-2</v>
      </c>
      <c r="G14" s="16">
        <f>'3Di'!J$30</f>
        <v>0</v>
      </c>
      <c r="H14" s="37">
        <f>'3Di'!M$30</f>
        <v>0.15789473684210525</v>
      </c>
      <c r="I14" s="16">
        <f>'3Di'!P$30</f>
        <v>0</v>
      </c>
      <c r="J14" s="16">
        <f>'3Di'!S$30</f>
        <v>5.2631578947368418E-2</v>
      </c>
      <c r="K14" s="16">
        <f>'3Di'!V$30</f>
        <v>0.73684210526315785</v>
      </c>
      <c r="M14" s="25"/>
    </row>
    <row r="15" spans="1:13" ht="19.95" customHeight="1" x14ac:dyDescent="0.3">
      <c r="A15" s="33" t="s">
        <v>70</v>
      </c>
      <c r="B15" s="44">
        <f>'3Ei'!C27</f>
        <v>15</v>
      </c>
      <c r="C15" s="34">
        <f>'3Ei'!V27</f>
        <v>5.4666666666666668</v>
      </c>
      <c r="D15" s="16">
        <f>'3Ei'!C$30</f>
        <v>0</v>
      </c>
      <c r="E15" s="16">
        <f>'3Ei'!D$30</f>
        <v>6.6666666666666666E-2</v>
      </c>
      <c r="F15" s="16">
        <f>'3Ei'!G$30</f>
        <v>0.13333333333333333</v>
      </c>
      <c r="G15" s="16">
        <f>'3Ei'!J$30</f>
        <v>0.26666666666666666</v>
      </c>
      <c r="H15" s="37">
        <f>'3Ei'!M$30</f>
        <v>0.4</v>
      </c>
      <c r="I15" s="16">
        <f>'3Ei'!P$30</f>
        <v>0.13333333333333333</v>
      </c>
      <c r="J15" s="16">
        <f>'3Ei'!S$30</f>
        <v>0</v>
      </c>
      <c r="K15" s="16">
        <f>'3Ei'!V$30</f>
        <v>0</v>
      </c>
      <c r="M15" s="25"/>
    </row>
    <row r="16" spans="1:13" ht="19.95" customHeight="1" x14ac:dyDescent="0.3">
      <c r="A16" s="33" t="s">
        <v>151</v>
      </c>
      <c r="B16" s="44">
        <f>'3At'!C23</f>
        <v>16</v>
      </c>
      <c r="C16" s="34">
        <f>'3At'!V23</f>
        <v>7.0625</v>
      </c>
      <c r="D16" s="16">
        <f>'3At'!C$26</f>
        <v>0</v>
      </c>
      <c r="E16" s="16">
        <f>'3At'!D$26</f>
        <v>0</v>
      </c>
      <c r="F16" s="16">
        <f>'3At'!G$26</f>
        <v>0</v>
      </c>
      <c r="G16" s="16">
        <f>'3At'!J$26</f>
        <v>0</v>
      </c>
      <c r="H16" s="37">
        <f>'3At'!M$26</f>
        <v>0.5</v>
      </c>
      <c r="I16" s="16">
        <f>'3At'!P$26</f>
        <v>0.25</v>
      </c>
      <c r="J16" s="16">
        <f>'3At'!S$26</f>
        <v>0.1875</v>
      </c>
      <c r="K16" s="16">
        <f>'3At'!V$26</f>
        <v>6.25E-2</v>
      </c>
      <c r="M16" s="25"/>
    </row>
    <row r="17" spans="1:13" ht="19.95" customHeight="1" x14ac:dyDescent="0.3">
      <c r="A17" s="33" t="s">
        <v>152</v>
      </c>
      <c r="B17" s="44">
        <f>'3Aen'!C24</f>
        <v>17</v>
      </c>
      <c r="C17" s="34">
        <f>'3Aen'!V24</f>
        <v>7.117647058823529</v>
      </c>
      <c r="D17" s="16">
        <f>'3Aen'!C$27</f>
        <v>0</v>
      </c>
      <c r="E17" s="16">
        <f>'3Aen'!D$27</f>
        <v>0</v>
      </c>
      <c r="F17" s="16">
        <f>'3Aen'!G$27</f>
        <v>0</v>
      </c>
      <c r="G17" s="16">
        <f>'3Aen'!J$27</f>
        <v>0.11764705882352941</v>
      </c>
      <c r="H17" s="37">
        <f>'3Aen'!M$27</f>
        <v>0.47058823529411764</v>
      </c>
      <c r="I17" s="16">
        <f>'3Aen'!P$27</f>
        <v>0.11764705882352941</v>
      </c>
      <c r="J17" s="16">
        <f>'3Aen'!S$27</f>
        <v>5.8823529411764705E-2</v>
      </c>
      <c r="K17" s="16">
        <f>'3Aen'!V$27</f>
        <v>0.23529411764705882</v>
      </c>
      <c r="M17" s="25"/>
    </row>
    <row r="18" spans="1:13" ht="19.95" customHeight="1" x14ac:dyDescent="0.3">
      <c r="A18" s="33" t="s">
        <v>58</v>
      </c>
      <c r="B18" s="44">
        <f>'3Aet'!C20</f>
        <v>11</v>
      </c>
      <c r="C18" s="34">
        <f>'3Aet'!V20</f>
        <v>7.3181818181818183</v>
      </c>
      <c r="D18" s="16">
        <f>'3Aet'!C$23</f>
        <v>0</v>
      </c>
      <c r="E18" s="16">
        <f>'3Aet'!D$23</f>
        <v>0</v>
      </c>
      <c r="F18" s="16">
        <f>'3Aet'!G$23</f>
        <v>0</v>
      </c>
      <c r="G18" s="16">
        <f>'3Aet'!J$23</f>
        <v>0.27272727272727271</v>
      </c>
      <c r="H18" s="37">
        <f>'3Aet'!M$23</f>
        <v>9.0909090909090912E-2</v>
      </c>
      <c r="I18" s="16">
        <f>'3Aet'!P$23</f>
        <v>9.0909090909090912E-2</v>
      </c>
      <c r="J18" s="16">
        <f>'3Aet'!S$23</f>
        <v>0.36363636363636365</v>
      </c>
      <c r="K18" s="16">
        <f>'3Aet'!V$23</f>
        <v>0.18181818181818182</v>
      </c>
      <c r="M18" s="25"/>
    </row>
    <row r="19" spans="1:13" ht="19.95" customHeight="1" x14ac:dyDescent="0.3">
      <c r="A19" s="33" t="s">
        <v>154</v>
      </c>
      <c r="B19" s="44">
        <f>'3Atl'!C27</f>
        <v>17</v>
      </c>
      <c r="C19" s="34">
        <f>'3Atl'!V27</f>
        <v>7.7058823529411766</v>
      </c>
      <c r="D19" s="16">
        <f>'3Atl'!C$30</f>
        <v>0</v>
      </c>
      <c r="E19" s="16">
        <f>'3Atl'!D$30</f>
        <v>0</v>
      </c>
      <c r="F19" s="16">
        <f>'3Atl'!E$30</f>
        <v>0</v>
      </c>
      <c r="G19" s="16">
        <f>'3Atl'!F$30</f>
        <v>0</v>
      </c>
      <c r="H19" s="37">
        <f>'3Atl'!G$30</f>
        <v>0.11764705882352941</v>
      </c>
      <c r="I19" s="16">
        <f>'3Atl'!H$30</f>
        <v>0</v>
      </c>
      <c r="J19" s="16">
        <f>'3Atl'!I$30</f>
        <v>0</v>
      </c>
      <c r="K19" s="16">
        <f>'3Atl'!V$30</f>
        <v>0.29411764705882354</v>
      </c>
      <c r="M19" s="25"/>
    </row>
    <row r="20" spans="1:13" ht="19.95" customHeight="1" x14ac:dyDescent="0.3">
      <c r="A20" s="64" t="s">
        <v>153</v>
      </c>
      <c r="B20" s="35">
        <f>'3Btl'!C28</f>
        <v>20</v>
      </c>
      <c r="C20" s="65">
        <f>'3Btl'!V28</f>
        <v>5.85</v>
      </c>
      <c r="D20" s="66">
        <f>'3Btl'!C$31</f>
        <v>0</v>
      </c>
      <c r="E20" s="66">
        <f>'3Btl'!D$31</f>
        <v>0.05</v>
      </c>
      <c r="F20" s="66">
        <f>'3Btl'!E$31</f>
        <v>0</v>
      </c>
      <c r="G20" s="66">
        <f>'3Btl'!F$31</f>
        <v>0</v>
      </c>
      <c r="H20" s="67">
        <f>'3Btl'!G$31</f>
        <v>0.1</v>
      </c>
      <c r="I20" s="66">
        <f>'3Btl'!H$31</f>
        <v>0</v>
      </c>
      <c r="J20" s="66">
        <f>'3Btl'!I$31</f>
        <v>0</v>
      </c>
      <c r="K20" s="66">
        <f>'3Btl'!V$31</f>
        <v>0</v>
      </c>
      <c r="M20" s="25"/>
    </row>
    <row r="21" spans="1:13" ht="19.95" customHeight="1" x14ac:dyDescent="0.3">
      <c r="A21" s="12" t="s">
        <v>59</v>
      </c>
      <c r="B21" s="12">
        <f>SUM(B11:B18)</f>
        <v>138</v>
      </c>
      <c r="C21" s="22">
        <f>(C11*$B11+C12*$B12+C13*$B13+C14*$B14+C16*$B16+C17*$B17+C18*$B18)/B21</f>
        <v>6.6231884057971016</v>
      </c>
      <c r="D21" s="38">
        <f t="shared" ref="D21:K21" si="0">(D11*$B11+D12*$B12+D13*$B13+D14*$B14+D16*$B16+D17*$B17+D18*$B18)/$B21</f>
        <v>0</v>
      </c>
      <c r="E21" s="38">
        <f t="shared" si="0"/>
        <v>0</v>
      </c>
      <c r="F21" s="38">
        <f t="shared" si="0"/>
        <v>3.6231884057971016E-2</v>
      </c>
      <c r="G21" s="38">
        <f t="shared" si="0"/>
        <v>9.420289855072464E-2</v>
      </c>
      <c r="H21" s="39">
        <f t="shared" si="0"/>
        <v>0.2318840579710145</v>
      </c>
      <c r="I21" s="38">
        <f t="shared" si="0"/>
        <v>0.13768115942028986</v>
      </c>
      <c r="J21" s="38">
        <f t="shared" si="0"/>
        <v>0.17391304347826086</v>
      </c>
      <c r="K21" s="38">
        <f t="shared" si="0"/>
        <v>0.21739130434782608</v>
      </c>
      <c r="M21" s="25"/>
    </row>
    <row r="23" spans="1:13" x14ac:dyDescent="0.3">
      <c r="H23" s="25"/>
    </row>
  </sheetData>
  <mergeCells count="6">
    <mergeCell ref="E4:G4"/>
    <mergeCell ref="A9:A10"/>
    <mergeCell ref="D9:K9"/>
    <mergeCell ref="B9:B10"/>
    <mergeCell ref="C9:C10"/>
    <mergeCell ref="C6:I6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9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5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  <col min="26" max="26" width="8.6640625" customWidth="1"/>
  </cols>
  <sheetData>
    <row r="1" spans="1:25" ht="19.95" customHeight="1" x14ac:dyDescent="0.3">
      <c r="A1" s="80" t="s">
        <v>304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19.95" customHeight="1" x14ac:dyDescent="0.3">
      <c r="A2" s="81" t="s">
        <v>3</v>
      </c>
      <c r="B2" s="85" t="s">
        <v>40</v>
      </c>
      <c r="C2" s="85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 t="s">
        <v>28</v>
      </c>
      <c r="Y2" s="82"/>
    </row>
    <row r="3" spans="1:25" ht="19.95" customHeight="1" x14ac:dyDescent="0.3">
      <c r="A3" s="81"/>
      <c r="B3" s="6" t="s">
        <v>1</v>
      </c>
      <c r="C3" s="6" t="s">
        <v>2</v>
      </c>
      <c r="D3" s="6">
        <v>1</v>
      </c>
      <c r="E3" s="6">
        <f>D3+1</f>
        <v>2</v>
      </c>
      <c r="F3" s="6">
        <f t="shared" ref="F3:W3" si="0">E3+1</f>
        <v>3</v>
      </c>
      <c r="G3" s="6">
        <f t="shared" si="0"/>
        <v>4</v>
      </c>
      <c r="H3" s="6">
        <f t="shared" si="0"/>
        <v>5</v>
      </c>
      <c r="I3" s="6">
        <f t="shared" si="0"/>
        <v>6</v>
      </c>
      <c r="J3" s="6">
        <f t="shared" si="0"/>
        <v>7</v>
      </c>
      <c r="K3" s="6">
        <f t="shared" si="0"/>
        <v>8</v>
      </c>
      <c r="L3" s="6">
        <f t="shared" si="0"/>
        <v>9</v>
      </c>
      <c r="M3" s="6">
        <f t="shared" si="0"/>
        <v>10</v>
      </c>
      <c r="N3" s="6">
        <f t="shared" si="0"/>
        <v>11</v>
      </c>
      <c r="O3" s="6">
        <f t="shared" si="0"/>
        <v>12</v>
      </c>
      <c r="P3" s="6">
        <f t="shared" si="0"/>
        <v>13</v>
      </c>
      <c r="Q3" s="6">
        <f t="shared" si="0"/>
        <v>14</v>
      </c>
      <c r="R3" s="6">
        <f t="shared" si="0"/>
        <v>15</v>
      </c>
      <c r="S3" s="6">
        <f t="shared" si="0"/>
        <v>16</v>
      </c>
      <c r="T3" s="6">
        <f t="shared" si="0"/>
        <v>17</v>
      </c>
      <c r="U3" s="6">
        <f t="shared" si="0"/>
        <v>18</v>
      </c>
      <c r="V3" s="6">
        <f t="shared" si="0"/>
        <v>19</v>
      </c>
      <c r="W3" s="6">
        <f t="shared" si="0"/>
        <v>20</v>
      </c>
      <c r="X3" s="82"/>
      <c r="Y3" s="82"/>
    </row>
    <row r="4" spans="1:25" ht="15" customHeight="1" x14ac:dyDescent="0.3">
      <c r="A4" s="2">
        <v>1</v>
      </c>
      <c r="B4" s="3" t="s">
        <v>159</v>
      </c>
      <c r="C4" s="3" t="s">
        <v>7</v>
      </c>
      <c r="D4" s="29"/>
      <c r="E4" s="29"/>
      <c r="F4" s="29"/>
      <c r="G4" s="29"/>
      <c r="H4" s="29"/>
      <c r="I4" s="31" t="s">
        <v>4</v>
      </c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1" t="s">
        <v>4</v>
      </c>
      <c r="V4" s="29"/>
      <c r="W4" s="29"/>
      <c r="X4" s="84">
        <f t="shared" ref="X4" si="1">COUNTIF(D4:W4,"")/2</f>
        <v>9</v>
      </c>
      <c r="Y4" s="84"/>
    </row>
    <row r="5" spans="1:25" ht="15" customHeight="1" x14ac:dyDescent="0.3">
      <c r="A5" s="2">
        <f t="shared" ref="A5:A27" si="2">A4+1</f>
        <v>2</v>
      </c>
      <c r="B5" s="3" t="s">
        <v>160</v>
      </c>
      <c r="C5" s="3" t="s">
        <v>92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84">
        <f t="shared" ref="X5" si="3">COUNTIF(D5:W5,"")/2</f>
        <v>10</v>
      </c>
      <c r="Y5" s="84"/>
    </row>
    <row r="6" spans="1:25" ht="15" customHeight="1" x14ac:dyDescent="0.3">
      <c r="A6" s="2">
        <f t="shared" si="2"/>
        <v>3</v>
      </c>
      <c r="B6" s="3" t="s">
        <v>84</v>
      </c>
      <c r="C6" s="3" t="s">
        <v>77</v>
      </c>
      <c r="D6" s="29"/>
      <c r="E6" s="29"/>
      <c r="F6" s="29"/>
      <c r="G6" s="29"/>
      <c r="H6" s="29"/>
      <c r="I6" s="31" t="s">
        <v>4</v>
      </c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31" t="s">
        <v>4</v>
      </c>
      <c r="V6" s="31" t="s">
        <v>4</v>
      </c>
      <c r="W6" s="29"/>
      <c r="X6" s="84">
        <f t="shared" ref="X6:X27" si="4">COUNTIF(D6:W6,"")/2</f>
        <v>8.5</v>
      </c>
      <c r="Y6" s="84"/>
    </row>
    <row r="7" spans="1:25" ht="15" customHeight="1" x14ac:dyDescent="0.3">
      <c r="A7" s="2">
        <f t="shared" si="2"/>
        <v>4</v>
      </c>
      <c r="B7" s="3" t="s">
        <v>85</v>
      </c>
      <c r="C7" s="3" t="s">
        <v>86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84">
        <f t="shared" si="4"/>
        <v>10</v>
      </c>
      <c r="Y7" s="84"/>
    </row>
    <row r="8" spans="1:25" ht="15" customHeight="1" x14ac:dyDescent="0.3">
      <c r="A8" s="2">
        <f t="shared" si="2"/>
        <v>5</v>
      </c>
      <c r="B8" s="3" t="s">
        <v>161</v>
      </c>
      <c r="C8" s="3" t="s">
        <v>114</v>
      </c>
      <c r="D8" s="29"/>
      <c r="E8" s="29"/>
      <c r="F8" s="29"/>
      <c r="G8" s="29"/>
      <c r="H8" s="29"/>
      <c r="I8" s="31" t="s">
        <v>4</v>
      </c>
      <c r="J8" s="29"/>
      <c r="K8" s="29"/>
      <c r="L8" s="31" t="s">
        <v>4</v>
      </c>
      <c r="M8" s="29"/>
      <c r="N8" s="29"/>
      <c r="O8" s="29"/>
      <c r="P8" s="29"/>
      <c r="Q8" s="29"/>
      <c r="R8" s="29"/>
      <c r="S8" s="29"/>
      <c r="T8" s="29"/>
      <c r="U8" s="31" t="s">
        <v>4</v>
      </c>
      <c r="V8" s="29"/>
      <c r="W8" s="29"/>
      <c r="X8" s="84">
        <f t="shared" si="4"/>
        <v>8.5</v>
      </c>
      <c r="Y8" s="84"/>
    </row>
    <row r="9" spans="1:25" ht="15" customHeight="1" x14ac:dyDescent="0.3">
      <c r="A9" s="2">
        <f t="shared" si="2"/>
        <v>6</v>
      </c>
      <c r="B9" s="3" t="s">
        <v>162</v>
      </c>
      <c r="C9" s="3" t="s">
        <v>92</v>
      </c>
      <c r="D9" s="29"/>
      <c r="E9" s="29"/>
      <c r="F9" s="29"/>
      <c r="G9" s="31" t="s">
        <v>4</v>
      </c>
      <c r="H9" s="29"/>
      <c r="I9" s="31" t="s">
        <v>4</v>
      </c>
      <c r="J9" s="29"/>
      <c r="K9" s="31" t="s">
        <v>4</v>
      </c>
      <c r="L9" s="31" t="s">
        <v>4</v>
      </c>
      <c r="M9" s="29"/>
      <c r="N9" s="29"/>
      <c r="O9" s="29"/>
      <c r="P9" s="29"/>
      <c r="Q9" s="29"/>
      <c r="R9" s="29"/>
      <c r="S9" s="31" t="s">
        <v>4</v>
      </c>
      <c r="T9" s="31" t="s">
        <v>4</v>
      </c>
      <c r="U9" s="31" t="s">
        <v>4</v>
      </c>
      <c r="V9" s="31" t="s">
        <v>4</v>
      </c>
      <c r="W9" s="31" t="s">
        <v>4</v>
      </c>
      <c r="X9" s="84">
        <f t="shared" si="4"/>
        <v>5.5</v>
      </c>
      <c r="Y9" s="84"/>
    </row>
    <row r="10" spans="1:25" ht="15" customHeight="1" x14ac:dyDescent="0.3">
      <c r="A10" s="2">
        <f t="shared" si="2"/>
        <v>7</v>
      </c>
      <c r="B10" s="3" t="s">
        <v>137</v>
      </c>
      <c r="C10" s="3" t="s">
        <v>6</v>
      </c>
      <c r="D10" s="29"/>
      <c r="E10" s="29"/>
      <c r="F10" s="31" t="s">
        <v>4</v>
      </c>
      <c r="G10" s="29"/>
      <c r="H10" s="29"/>
      <c r="I10" s="31" t="s">
        <v>4</v>
      </c>
      <c r="J10" s="29"/>
      <c r="K10" s="29"/>
      <c r="L10" s="31" t="s">
        <v>4</v>
      </c>
      <c r="M10" s="29"/>
      <c r="N10" s="29"/>
      <c r="O10" s="29"/>
      <c r="P10" s="29"/>
      <c r="Q10" s="29"/>
      <c r="R10" s="29"/>
      <c r="S10" s="29"/>
      <c r="T10" s="29"/>
      <c r="U10" s="31" t="s">
        <v>4</v>
      </c>
      <c r="V10" s="29"/>
      <c r="W10" s="29"/>
      <c r="X10" s="84">
        <f t="shared" si="4"/>
        <v>8</v>
      </c>
      <c r="Y10" s="84"/>
    </row>
    <row r="11" spans="1:25" ht="15" customHeight="1" x14ac:dyDescent="0.3">
      <c r="A11" s="2">
        <f t="shared" si="2"/>
        <v>8</v>
      </c>
      <c r="B11" s="3" t="s">
        <v>137</v>
      </c>
      <c r="C11" s="3" t="s">
        <v>50</v>
      </c>
      <c r="D11" s="29"/>
      <c r="E11" s="29"/>
      <c r="F11" s="29"/>
      <c r="G11" s="29"/>
      <c r="H11" s="29"/>
      <c r="I11" s="31" t="s">
        <v>4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1" t="s">
        <v>4</v>
      </c>
      <c r="V11" s="29"/>
      <c r="W11" s="31" t="s">
        <v>4</v>
      </c>
      <c r="X11" s="84">
        <f t="shared" si="4"/>
        <v>8.5</v>
      </c>
      <c r="Y11" s="84"/>
    </row>
    <row r="12" spans="1:25" ht="15" customHeight="1" x14ac:dyDescent="0.3">
      <c r="A12" s="2">
        <f t="shared" si="2"/>
        <v>9</v>
      </c>
      <c r="B12" s="3" t="s">
        <v>72</v>
      </c>
      <c r="C12" s="3" t="s">
        <v>12</v>
      </c>
      <c r="D12" s="29"/>
      <c r="E12" s="29"/>
      <c r="F12" s="29"/>
      <c r="G12" s="29"/>
      <c r="H12" s="29"/>
      <c r="I12" s="31" t="s">
        <v>4</v>
      </c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1" t="s">
        <v>4</v>
      </c>
      <c r="V12" s="29"/>
      <c r="W12" s="29"/>
      <c r="X12" s="84">
        <f t="shared" si="4"/>
        <v>9</v>
      </c>
      <c r="Y12" s="84"/>
    </row>
    <row r="13" spans="1:25" ht="15" customHeight="1" x14ac:dyDescent="0.3">
      <c r="A13" s="2">
        <f t="shared" si="2"/>
        <v>10</v>
      </c>
      <c r="B13" s="3" t="s">
        <v>93</v>
      </c>
      <c r="C13" s="3" t="s">
        <v>43</v>
      </c>
      <c r="D13" s="29"/>
      <c r="E13" s="29"/>
      <c r="F13" s="29"/>
      <c r="G13" s="31" t="s">
        <v>4</v>
      </c>
      <c r="H13" s="29"/>
      <c r="I13" s="31" t="s">
        <v>4</v>
      </c>
      <c r="J13" s="29"/>
      <c r="K13" s="31" t="s">
        <v>4</v>
      </c>
      <c r="L13" s="29"/>
      <c r="M13" s="29"/>
      <c r="N13" s="31" t="s">
        <v>4</v>
      </c>
      <c r="O13" s="29"/>
      <c r="P13" s="29"/>
      <c r="Q13" s="31" t="s">
        <v>4</v>
      </c>
      <c r="R13" s="29"/>
      <c r="S13" s="31" t="s">
        <v>4</v>
      </c>
      <c r="T13" s="29"/>
      <c r="U13" s="29"/>
      <c r="V13" s="29"/>
      <c r="W13" s="31" t="s">
        <v>4</v>
      </c>
      <c r="X13" s="84">
        <f t="shared" si="4"/>
        <v>6.5</v>
      </c>
      <c r="Y13" s="84"/>
    </row>
    <row r="14" spans="1:25" ht="15" customHeight="1" x14ac:dyDescent="0.3">
      <c r="A14" s="2">
        <f t="shared" si="2"/>
        <v>11</v>
      </c>
      <c r="B14" s="3" t="s">
        <v>163</v>
      </c>
      <c r="C14" s="3" t="s">
        <v>104</v>
      </c>
      <c r="D14" s="29"/>
      <c r="E14" s="29"/>
      <c r="F14" s="31" t="s">
        <v>4</v>
      </c>
      <c r="G14" s="31" t="s">
        <v>4</v>
      </c>
      <c r="H14" s="31" t="s">
        <v>4</v>
      </c>
      <c r="I14" s="31" t="s">
        <v>4</v>
      </c>
      <c r="J14" s="29"/>
      <c r="K14" s="31" t="s">
        <v>4</v>
      </c>
      <c r="L14" s="29"/>
      <c r="M14" s="29"/>
      <c r="N14" s="31" t="s">
        <v>4</v>
      </c>
      <c r="O14" s="29"/>
      <c r="P14" s="29"/>
      <c r="Q14" s="31" t="s">
        <v>4</v>
      </c>
      <c r="R14" s="29"/>
      <c r="S14" s="29"/>
      <c r="T14" s="29"/>
      <c r="U14" s="31" t="s">
        <v>4</v>
      </c>
      <c r="V14" s="31" t="s">
        <v>4</v>
      </c>
      <c r="W14" s="31" t="s">
        <v>4</v>
      </c>
      <c r="X14" s="84">
        <f t="shared" si="4"/>
        <v>5</v>
      </c>
      <c r="Y14" s="84"/>
    </row>
    <row r="15" spans="1:25" ht="15" customHeight="1" x14ac:dyDescent="0.3">
      <c r="A15" s="2">
        <f t="shared" si="2"/>
        <v>12</v>
      </c>
      <c r="B15" s="3" t="s">
        <v>164</v>
      </c>
      <c r="C15" s="3" t="s">
        <v>6</v>
      </c>
      <c r="D15" s="29"/>
      <c r="E15" s="29"/>
      <c r="F15" s="31" t="s">
        <v>4</v>
      </c>
      <c r="G15" s="29"/>
      <c r="H15" s="29"/>
      <c r="I15" s="31" t="s">
        <v>4</v>
      </c>
      <c r="J15" s="29"/>
      <c r="K15" s="29"/>
      <c r="L15" s="31" t="s">
        <v>4</v>
      </c>
      <c r="M15" s="29"/>
      <c r="N15" s="29"/>
      <c r="O15" s="29"/>
      <c r="P15" s="29"/>
      <c r="Q15" s="29"/>
      <c r="R15" s="31" t="s">
        <v>4</v>
      </c>
      <c r="S15" s="29"/>
      <c r="T15" s="29"/>
      <c r="U15" s="31" t="s">
        <v>4</v>
      </c>
      <c r="V15" s="29"/>
      <c r="W15" s="29"/>
      <c r="X15" s="84">
        <f t="shared" si="4"/>
        <v>7.5</v>
      </c>
      <c r="Y15" s="84"/>
    </row>
    <row r="16" spans="1:25" ht="15" customHeight="1" x14ac:dyDescent="0.3">
      <c r="A16" s="2">
        <f t="shared" si="2"/>
        <v>13</v>
      </c>
      <c r="B16" s="3" t="s">
        <v>218</v>
      </c>
      <c r="C16" s="3" t="s">
        <v>219</v>
      </c>
      <c r="D16" s="31"/>
      <c r="E16" s="31"/>
      <c r="F16" s="31"/>
      <c r="G16" s="31" t="s">
        <v>4</v>
      </c>
      <c r="H16" s="31"/>
      <c r="I16" s="31" t="s">
        <v>4</v>
      </c>
      <c r="J16" s="31"/>
      <c r="K16" s="31" t="s">
        <v>4</v>
      </c>
      <c r="L16" s="31"/>
      <c r="M16" s="31"/>
      <c r="N16" s="31" t="s">
        <v>4</v>
      </c>
      <c r="O16" s="31"/>
      <c r="P16" s="31"/>
      <c r="Q16" s="31" t="s">
        <v>4</v>
      </c>
      <c r="R16" s="31"/>
      <c r="S16" s="31" t="s">
        <v>4</v>
      </c>
      <c r="T16" s="31"/>
      <c r="U16" s="31"/>
      <c r="V16" s="31"/>
      <c r="W16" s="31" t="s">
        <v>4</v>
      </c>
      <c r="X16" s="84">
        <f t="shared" ref="X16:X18" si="5">COUNTIF(D16:W16,"")/2</f>
        <v>6.5</v>
      </c>
      <c r="Y16" s="84"/>
    </row>
    <row r="17" spans="1:25" ht="15" customHeight="1" x14ac:dyDescent="0.3">
      <c r="A17" s="2">
        <f t="shared" si="2"/>
        <v>14</v>
      </c>
      <c r="B17" s="3" t="s">
        <v>165</v>
      </c>
      <c r="C17" s="3" t="s">
        <v>7</v>
      </c>
      <c r="D17" s="29"/>
      <c r="E17" s="29"/>
      <c r="F17" s="29"/>
      <c r="G17" s="29"/>
      <c r="H17" s="29"/>
      <c r="I17" s="31" t="s">
        <v>4</v>
      </c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31" t="s">
        <v>4</v>
      </c>
      <c r="V17" s="29"/>
      <c r="W17" s="29"/>
      <c r="X17" s="84">
        <f t="shared" si="5"/>
        <v>9</v>
      </c>
      <c r="Y17" s="84"/>
    </row>
    <row r="18" spans="1:25" ht="15" customHeight="1" x14ac:dyDescent="0.3">
      <c r="A18" s="68">
        <f t="shared" si="2"/>
        <v>15</v>
      </c>
      <c r="B18" s="69" t="s">
        <v>45</v>
      </c>
      <c r="C18" s="68" t="s">
        <v>7</v>
      </c>
      <c r="D18" s="70"/>
      <c r="E18" s="70"/>
      <c r="F18" s="70" t="s">
        <v>4</v>
      </c>
      <c r="G18" s="70" t="s">
        <v>4</v>
      </c>
      <c r="H18" s="70"/>
      <c r="I18" s="70" t="s">
        <v>4</v>
      </c>
      <c r="J18" s="70" t="s">
        <v>4</v>
      </c>
      <c r="K18" s="70"/>
      <c r="L18" s="70"/>
      <c r="M18" s="70"/>
      <c r="N18" s="70" t="s">
        <v>4</v>
      </c>
      <c r="O18" s="70"/>
      <c r="P18" s="70" t="s">
        <v>4</v>
      </c>
      <c r="Q18" s="70" t="s">
        <v>4</v>
      </c>
      <c r="R18" s="70" t="s">
        <v>4</v>
      </c>
      <c r="S18" s="70"/>
      <c r="T18" s="70"/>
      <c r="U18" s="70" t="s">
        <v>4</v>
      </c>
      <c r="V18" s="70" t="s">
        <v>4</v>
      </c>
      <c r="W18" s="70" t="s">
        <v>4</v>
      </c>
      <c r="X18" s="102">
        <f t="shared" si="5"/>
        <v>4.5</v>
      </c>
      <c r="Y18" s="102"/>
    </row>
    <row r="19" spans="1:25" ht="15" customHeight="1" x14ac:dyDescent="0.3">
      <c r="A19" s="2">
        <f t="shared" si="2"/>
        <v>16</v>
      </c>
      <c r="B19" s="3" t="s">
        <v>111</v>
      </c>
      <c r="C19" s="3" t="s">
        <v>6</v>
      </c>
      <c r="D19" s="29"/>
      <c r="E19" s="29"/>
      <c r="F19" s="29"/>
      <c r="G19" s="29"/>
      <c r="H19" s="29"/>
      <c r="I19" s="31" t="s">
        <v>4</v>
      </c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31" t="s">
        <v>4</v>
      </c>
      <c r="V19" s="31" t="s">
        <v>4</v>
      </c>
      <c r="W19" s="29"/>
      <c r="X19" s="84">
        <f t="shared" si="4"/>
        <v>8.5</v>
      </c>
      <c r="Y19" s="84"/>
    </row>
    <row r="20" spans="1:25" ht="15" customHeight="1" x14ac:dyDescent="0.3">
      <c r="A20" s="2">
        <f t="shared" si="2"/>
        <v>17</v>
      </c>
      <c r="B20" s="3" t="s">
        <v>111</v>
      </c>
      <c r="C20" s="3" t="s">
        <v>44</v>
      </c>
      <c r="D20" s="29"/>
      <c r="E20" s="29"/>
      <c r="F20" s="29"/>
      <c r="G20" s="29"/>
      <c r="H20" s="29"/>
      <c r="I20" s="31" t="s">
        <v>4</v>
      </c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31" t="s">
        <v>4</v>
      </c>
      <c r="V20" s="31"/>
      <c r="W20" s="31" t="s">
        <v>4</v>
      </c>
      <c r="X20" s="84">
        <f t="shared" si="4"/>
        <v>8.5</v>
      </c>
      <c r="Y20" s="84"/>
    </row>
    <row r="21" spans="1:25" ht="15" customHeight="1" x14ac:dyDescent="0.3">
      <c r="A21" s="2">
        <f t="shared" si="2"/>
        <v>18</v>
      </c>
      <c r="B21" s="3" t="s">
        <v>166</v>
      </c>
      <c r="C21" s="3" t="s">
        <v>12</v>
      </c>
      <c r="D21" s="29"/>
      <c r="E21" s="29"/>
      <c r="F21" s="29"/>
      <c r="G21" s="29"/>
      <c r="H21" s="29"/>
      <c r="I21" s="31" t="s">
        <v>4</v>
      </c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31" t="s">
        <v>4</v>
      </c>
      <c r="V21" s="29"/>
      <c r="W21" s="31" t="s">
        <v>4</v>
      </c>
      <c r="X21" s="84">
        <f t="shared" si="4"/>
        <v>8.5</v>
      </c>
      <c r="Y21" s="84"/>
    </row>
    <row r="22" spans="1:25" ht="15" customHeight="1" x14ac:dyDescent="0.3">
      <c r="A22" s="2">
        <f t="shared" si="2"/>
        <v>19</v>
      </c>
      <c r="B22" s="3" t="s">
        <v>167</v>
      </c>
      <c r="C22" s="3" t="s">
        <v>51</v>
      </c>
      <c r="D22" s="29"/>
      <c r="E22" s="29"/>
      <c r="F22" s="31" t="s">
        <v>4</v>
      </c>
      <c r="G22" s="29"/>
      <c r="H22" s="31" t="s">
        <v>4</v>
      </c>
      <c r="I22" s="31" t="s">
        <v>4</v>
      </c>
      <c r="J22" s="29"/>
      <c r="K22" s="31" t="s">
        <v>4</v>
      </c>
      <c r="L22" s="31" t="s">
        <v>4</v>
      </c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84">
        <f t="shared" si="4"/>
        <v>7.5</v>
      </c>
      <c r="Y22" s="84"/>
    </row>
    <row r="23" spans="1:25" ht="15" customHeight="1" x14ac:dyDescent="0.3">
      <c r="A23" s="2">
        <f t="shared" si="2"/>
        <v>20</v>
      </c>
      <c r="B23" s="3" t="s">
        <v>147</v>
      </c>
      <c r="C23" s="3" t="s">
        <v>7</v>
      </c>
      <c r="D23" s="29"/>
      <c r="E23" s="29"/>
      <c r="F23" s="31" t="s">
        <v>4</v>
      </c>
      <c r="G23" s="31" t="s">
        <v>4</v>
      </c>
      <c r="H23" s="31" t="s">
        <v>4</v>
      </c>
      <c r="I23" s="31" t="s">
        <v>4</v>
      </c>
      <c r="J23" s="29"/>
      <c r="K23" s="29"/>
      <c r="L23" s="31" t="s">
        <v>4</v>
      </c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84">
        <f t="shared" si="4"/>
        <v>7.5</v>
      </c>
      <c r="Y23" s="84"/>
    </row>
    <row r="24" spans="1:25" ht="15" customHeight="1" x14ac:dyDescent="0.3">
      <c r="A24" s="2">
        <f t="shared" si="2"/>
        <v>21</v>
      </c>
      <c r="B24" s="3" t="s">
        <v>46</v>
      </c>
      <c r="C24" s="3" t="s">
        <v>285</v>
      </c>
      <c r="D24" s="31"/>
      <c r="E24" s="31"/>
      <c r="F24" s="31" t="s">
        <v>4</v>
      </c>
      <c r="G24" s="31" t="s">
        <v>4</v>
      </c>
      <c r="H24" s="31"/>
      <c r="I24" s="31" t="s">
        <v>4</v>
      </c>
      <c r="J24" s="31" t="s">
        <v>4</v>
      </c>
      <c r="K24" s="31"/>
      <c r="L24" s="31"/>
      <c r="M24" s="31"/>
      <c r="N24" s="31" t="s">
        <v>4</v>
      </c>
      <c r="O24" s="31"/>
      <c r="P24" s="31" t="s">
        <v>4</v>
      </c>
      <c r="Q24" s="31" t="s">
        <v>4</v>
      </c>
      <c r="R24" s="31"/>
      <c r="S24" s="31"/>
      <c r="T24" s="31" t="s">
        <v>4</v>
      </c>
      <c r="U24" s="31" t="s">
        <v>4</v>
      </c>
      <c r="V24" s="31" t="s">
        <v>4</v>
      </c>
      <c r="W24" s="31" t="s">
        <v>4</v>
      </c>
      <c r="X24" s="84">
        <f t="shared" ref="X24" si="6">COUNTIF(D24:W24,"")/2</f>
        <v>4.5</v>
      </c>
      <c r="Y24" s="84"/>
    </row>
    <row r="25" spans="1:25" ht="15" customHeight="1" x14ac:dyDescent="0.3">
      <c r="A25" s="2">
        <f t="shared" si="2"/>
        <v>22</v>
      </c>
      <c r="B25" s="3" t="s">
        <v>168</v>
      </c>
      <c r="C25" s="3" t="s">
        <v>10</v>
      </c>
      <c r="D25" s="29"/>
      <c r="E25" s="29"/>
      <c r="F25" s="29"/>
      <c r="G25" s="29"/>
      <c r="H25" s="29"/>
      <c r="I25" s="31" t="s">
        <v>4</v>
      </c>
      <c r="J25" s="29"/>
      <c r="K25" s="31" t="s">
        <v>4</v>
      </c>
      <c r="L25" s="31" t="s">
        <v>4</v>
      </c>
      <c r="M25" s="29"/>
      <c r="N25" s="29"/>
      <c r="O25" s="29"/>
      <c r="P25" s="29"/>
      <c r="Q25" s="29"/>
      <c r="R25" s="29"/>
      <c r="S25" s="29"/>
      <c r="T25" s="29"/>
      <c r="U25" s="31" t="s">
        <v>4</v>
      </c>
      <c r="V25" s="29"/>
      <c r="W25" s="29"/>
      <c r="X25" s="84">
        <f t="shared" si="4"/>
        <v>8</v>
      </c>
      <c r="Y25" s="84"/>
    </row>
    <row r="26" spans="1:25" ht="15" customHeight="1" x14ac:dyDescent="0.3">
      <c r="A26" s="2">
        <f t="shared" si="2"/>
        <v>23</v>
      </c>
      <c r="B26" s="3" t="s">
        <v>169</v>
      </c>
      <c r="C26" s="3" t="s">
        <v>11</v>
      </c>
      <c r="D26" s="29"/>
      <c r="E26" s="29"/>
      <c r="F26" s="31" t="s">
        <v>4</v>
      </c>
      <c r="G26" s="31" t="s">
        <v>4</v>
      </c>
      <c r="H26" s="29"/>
      <c r="I26" s="31" t="s">
        <v>4</v>
      </c>
      <c r="J26" s="29"/>
      <c r="K26" s="31" t="s">
        <v>4</v>
      </c>
      <c r="L26" s="29"/>
      <c r="M26" s="29"/>
      <c r="N26" s="31" t="s">
        <v>4</v>
      </c>
      <c r="O26" s="29"/>
      <c r="P26" s="29"/>
      <c r="Q26" s="31" t="s">
        <v>4</v>
      </c>
      <c r="R26" s="29"/>
      <c r="S26" s="31" t="s">
        <v>4</v>
      </c>
      <c r="T26" s="29"/>
      <c r="U26" s="31" t="s">
        <v>4</v>
      </c>
      <c r="V26" s="31" t="s">
        <v>4</v>
      </c>
      <c r="W26" s="31" t="s">
        <v>4</v>
      </c>
      <c r="X26" s="84">
        <f t="shared" si="4"/>
        <v>5</v>
      </c>
      <c r="Y26" s="84"/>
    </row>
    <row r="27" spans="1:25" ht="15" customHeight="1" x14ac:dyDescent="0.3">
      <c r="A27" s="2">
        <f t="shared" si="2"/>
        <v>24</v>
      </c>
      <c r="B27" s="3" t="s">
        <v>170</v>
      </c>
      <c r="C27" s="3" t="s">
        <v>90</v>
      </c>
      <c r="D27" s="29"/>
      <c r="E27" s="29"/>
      <c r="F27" s="31" t="s">
        <v>4</v>
      </c>
      <c r="G27" s="29"/>
      <c r="H27" s="31" t="s">
        <v>4</v>
      </c>
      <c r="I27" s="31" t="s">
        <v>4</v>
      </c>
      <c r="J27" s="29"/>
      <c r="K27" s="29"/>
      <c r="L27" s="29"/>
      <c r="M27" s="29"/>
      <c r="N27" s="29"/>
      <c r="O27" s="29"/>
      <c r="P27" s="29"/>
      <c r="Q27" s="31" t="s">
        <v>4</v>
      </c>
      <c r="R27" s="29"/>
      <c r="S27" s="29"/>
      <c r="T27" s="29"/>
      <c r="U27" s="31" t="s">
        <v>4</v>
      </c>
      <c r="V27" s="31" t="s">
        <v>4</v>
      </c>
      <c r="W27" s="29"/>
      <c r="X27" s="84">
        <f t="shared" si="4"/>
        <v>7</v>
      </c>
      <c r="Y27" s="84"/>
    </row>
    <row r="28" spans="1:25" ht="15" customHeight="1" x14ac:dyDescent="0.3">
      <c r="A28" s="2"/>
      <c r="B28" s="3"/>
      <c r="C28" s="3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84"/>
      <c r="Y28" s="84"/>
    </row>
    <row r="29" spans="1:25" s="10" customFormat="1" ht="19.95" customHeight="1" x14ac:dyDescent="0.3">
      <c r="A29" s="88" t="s">
        <v>14</v>
      </c>
      <c r="B29" s="88"/>
      <c r="C29" s="88"/>
      <c r="D29" s="12">
        <f t="shared" ref="D29:W29" si="7">COUNTIF(D4:D28,"X")</f>
        <v>0</v>
      </c>
      <c r="E29" s="12">
        <f t="shared" si="7"/>
        <v>0</v>
      </c>
      <c r="F29" s="12">
        <f t="shared" si="7"/>
        <v>9</v>
      </c>
      <c r="G29" s="12">
        <f t="shared" si="7"/>
        <v>8</v>
      </c>
      <c r="H29" s="12">
        <f t="shared" si="7"/>
        <v>4</v>
      </c>
      <c r="I29" s="12">
        <f t="shared" si="7"/>
        <v>22</v>
      </c>
      <c r="J29" s="12">
        <f t="shared" si="7"/>
        <v>2</v>
      </c>
      <c r="K29" s="12">
        <f t="shared" si="7"/>
        <v>7</v>
      </c>
      <c r="L29" s="12">
        <f t="shared" si="7"/>
        <v>7</v>
      </c>
      <c r="M29" s="12">
        <f t="shared" si="7"/>
        <v>0</v>
      </c>
      <c r="N29" s="12">
        <f t="shared" si="7"/>
        <v>6</v>
      </c>
      <c r="O29" s="12">
        <f t="shared" si="7"/>
        <v>0</v>
      </c>
      <c r="P29" s="12">
        <f t="shared" si="7"/>
        <v>2</v>
      </c>
      <c r="Q29" s="12">
        <f t="shared" si="7"/>
        <v>7</v>
      </c>
      <c r="R29" s="12">
        <f t="shared" si="7"/>
        <v>2</v>
      </c>
      <c r="S29" s="12">
        <f t="shared" si="7"/>
        <v>4</v>
      </c>
      <c r="T29" s="12">
        <f t="shared" si="7"/>
        <v>2</v>
      </c>
      <c r="U29" s="12">
        <f t="shared" si="7"/>
        <v>18</v>
      </c>
      <c r="V29" s="12">
        <f t="shared" si="7"/>
        <v>8</v>
      </c>
      <c r="W29" s="12">
        <f t="shared" si="7"/>
        <v>10</v>
      </c>
      <c r="X29" s="90"/>
      <c r="Y29" s="91"/>
    </row>
    <row r="31" spans="1:25" ht="19.95" customHeight="1" x14ac:dyDescent="0.3">
      <c r="B31" s="92" t="s">
        <v>27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</row>
    <row r="32" spans="1:25" ht="19.95" customHeight="1" x14ac:dyDescent="0.3">
      <c r="B32" s="12" t="s">
        <v>38</v>
      </c>
      <c r="C32" s="12">
        <f>COUNT(X4:X28)</f>
        <v>24</v>
      </c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 t="s">
        <v>37</v>
      </c>
      <c r="T32" s="88"/>
      <c r="U32" s="88"/>
      <c r="V32" s="89">
        <f>AVERAGE(X4:X28)</f>
        <v>7.541666666666667</v>
      </c>
      <c r="W32" s="89"/>
      <c r="X32" s="89"/>
    </row>
    <row r="33" spans="2:24" ht="19.95" customHeight="1" x14ac:dyDescent="0.3">
      <c r="B33" s="12" t="s">
        <v>23</v>
      </c>
      <c r="C33" s="6" t="s">
        <v>20</v>
      </c>
      <c r="D33" s="81" t="s">
        <v>21</v>
      </c>
      <c r="E33" s="81"/>
      <c r="F33" s="81"/>
      <c r="G33" s="87" t="s">
        <v>26</v>
      </c>
      <c r="H33" s="87"/>
      <c r="I33" s="87"/>
      <c r="J33" s="87" t="s">
        <v>22</v>
      </c>
      <c r="K33" s="87"/>
      <c r="L33" s="87"/>
      <c r="M33" s="86" t="s">
        <v>19</v>
      </c>
      <c r="N33" s="86"/>
      <c r="O33" s="86"/>
      <c r="P33" s="87" t="s">
        <v>18</v>
      </c>
      <c r="Q33" s="87"/>
      <c r="R33" s="87"/>
      <c r="S33" s="87" t="s">
        <v>17</v>
      </c>
      <c r="T33" s="87"/>
      <c r="U33" s="87"/>
      <c r="V33" s="87" t="s">
        <v>16</v>
      </c>
      <c r="W33" s="87"/>
      <c r="X33" s="87"/>
    </row>
    <row r="34" spans="2:24" ht="19.95" customHeight="1" x14ac:dyDescent="0.3">
      <c r="B34" s="12" t="s">
        <v>24</v>
      </c>
      <c r="C34" s="7" t="s">
        <v>29</v>
      </c>
      <c r="D34" s="93" t="s">
        <v>30</v>
      </c>
      <c r="E34" s="93"/>
      <c r="F34" s="93"/>
      <c r="G34" s="93" t="s">
        <v>31</v>
      </c>
      <c r="H34" s="93"/>
      <c r="I34" s="93"/>
      <c r="J34" s="93" t="s">
        <v>32</v>
      </c>
      <c r="K34" s="93"/>
      <c r="L34" s="93"/>
      <c r="M34" s="95" t="s">
        <v>33</v>
      </c>
      <c r="N34" s="95"/>
      <c r="O34" s="95"/>
      <c r="P34" s="93" t="s">
        <v>34</v>
      </c>
      <c r="Q34" s="93"/>
      <c r="R34" s="93"/>
      <c r="S34" s="93" t="s">
        <v>35</v>
      </c>
      <c r="T34" s="93"/>
      <c r="U34" s="93"/>
      <c r="V34" s="93" t="s">
        <v>36</v>
      </c>
      <c r="W34" s="93"/>
      <c r="X34" s="93"/>
    </row>
    <row r="35" spans="2:24" ht="19.95" customHeight="1" x14ac:dyDescent="0.3">
      <c r="B35" s="12" t="s">
        <v>25</v>
      </c>
      <c r="C35" s="13">
        <f>(COUNTIF(X4:X28,"&gt;=0,5")-COUNTIF(X4:X28,"&gt;1,5"))/C32</f>
        <v>0</v>
      </c>
      <c r="D35" s="96">
        <f>(COUNTIF(X4:X28,"&gt;1,5")-COUNTIF(X4:X28,"&gt;3"))/C32</f>
        <v>0</v>
      </c>
      <c r="E35" s="97"/>
      <c r="F35" s="98"/>
      <c r="G35" s="96">
        <f>(COUNTIF(X4:X28,"&gt;3")-COUNTIF(X4:X28,"&gt;4,5"))/C32</f>
        <v>8.3333333333333329E-2</v>
      </c>
      <c r="H35" s="97"/>
      <c r="I35" s="98"/>
      <c r="J35" s="96">
        <f>(COUNTIF(X4:X28,"&gt;4,5")-COUNTIF(X4:X28,"&gt;5,5"))/C32</f>
        <v>0.125</v>
      </c>
      <c r="K35" s="97"/>
      <c r="L35" s="98"/>
      <c r="M35" s="99">
        <f>(COUNTIF(X4:X28,"&gt;5,5")-COUNTIF(X4:X28,"&gt;6,5"))/C32</f>
        <v>8.3333333333333329E-2</v>
      </c>
      <c r="N35" s="100"/>
      <c r="O35" s="101"/>
      <c r="P35" s="96">
        <f>(COUNTIF(X4:X28,"&gt;6,5")-COUNTIF(X4:X28,"&gt;7,5"))/C32</f>
        <v>0.16666666666666666</v>
      </c>
      <c r="Q35" s="97"/>
      <c r="R35" s="98"/>
      <c r="S35" s="96">
        <f>(COUNTIF(X4:X28,"&gt;7,5")-COUNTIF(X4:X28,"&gt;8,5"))/C32</f>
        <v>0.33333333333333331</v>
      </c>
      <c r="T35" s="97"/>
      <c r="U35" s="98"/>
      <c r="V35" s="96">
        <f>COUNTIF(X4:X28,"&gt;8,5")/C32</f>
        <v>0.20833333333333334</v>
      </c>
      <c r="W35" s="97"/>
      <c r="X35" s="98"/>
    </row>
  </sheetData>
  <mergeCells count="57">
    <mergeCell ref="X24:Y24"/>
    <mergeCell ref="X18:Y18"/>
    <mergeCell ref="X16:Y16"/>
    <mergeCell ref="S34:U34"/>
    <mergeCell ref="V34:X34"/>
    <mergeCell ref="D34:F34"/>
    <mergeCell ref="G34:I34"/>
    <mergeCell ref="J34:L34"/>
    <mergeCell ref="M34:O34"/>
    <mergeCell ref="P34:R34"/>
    <mergeCell ref="V35:X35"/>
    <mergeCell ref="D35:F35"/>
    <mergeCell ref="G35:I35"/>
    <mergeCell ref="J35:L35"/>
    <mergeCell ref="M35:O35"/>
    <mergeCell ref="P35:R35"/>
    <mergeCell ref="S35:U35"/>
    <mergeCell ref="A29:C29"/>
    <mergeCell ref="X29:Y29"/>
    <mergeCell ref="B31:X31"/>
    <mergeCell ref="D32:R32"/>
    <mergeCell ref="S32:U32"/>
    <mergeCell ref="V32:X32"/>
    <mergeCell ref="D33:F33"/>
    <mergeCell ref="G33:I33"/>
    <mergeCell ref="J33:L33"/>
    <mergeCell ref="X25:Y25"/>
    <mergeCell ref="X26:Y26"/>
    <mergeCell ref="X27:Y27"/>
    <mergeCell ref="X28:Y28"/>
    <mergeCell ref="S33:U33"/>
    <mergeCell ref="V33:X33"/>
    <mergeCell ref="M33:O33"/>
    <mergeCell ref="P33:R33"/>
    <mergeCell ref="X14:Y14"/>
    <mergeCell ref="X23:Y23"/>
    <mergeCell ref="X8:Y8"/>
    <mergeCell ref="X17:Y17"/>
    <mergeCell ref="X20:Y20"/>
    <mergeCell ref="X21:Y21"/>
    <mergeCell ref="X22:Y22"/>
    <mergeCell ref="X19:Y19"/>
    <mergeCell ref="X15:Y15"/>
    <mergeCell ref="X11:Y11"/>
    <mergeCell ref="X13:Y13"/>
    <mergeCell ref="X5:Y5"/>
    <mergeCell ref="X6:Y6"/>
    <mergeCell ref="X7:Y7"/>
    <mergeCell ref="X10:Y10"/>
    <mergeCell ref="X12:Y12"/>
    <mergeCell ref="X9:Y9"/>
    <mergeCell ref="X4:Y4"/>
    <mergeCell ref="A1:Y1"/>
    <mergeCell ref="A2:A3"/>
    <mergeCell ref="B2:C2"/>
    <mergeCell ref="D2:W2"/>
    <mergeCell ref="X2:Y3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"/>
  <pageSetup paperSize="9" scale="92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4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</cols>
  <sheetData>
    <row r="1" spans="1:25" ht="19.95" customHeight="1" x14ac:dyDescent="0.3">
      <c r="A1" s="81" t="s">
        <v>305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</row>
    <row r="2" spans="1:25" ht="19.95" customHeight="1" x14ac:dyDescent="0.3">
      <c r="A2" s="81" t="s">
        <v>3</v>
      </c>
      <c r="B2" s="85" t="s">
        <v>41</v>
      </c>
      <c r="C2" s="85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 t="s">
        <v>28</v>
      </c>
      <c r="Y2" s="82"/>
    </row>
    <row r="3" spans="1:25" ht="19.95" customHeight="1" x14ac:dyDescent="0.3">
      <c r="A3" s="81"/>
      <c r="B3" s="6" t="s">
        <v>1</v>
      </c>
      <c r="C3" s="6" t="s">
        <v>2</v>
      </c>
      <c r="D3" s="6">
        <v>1</v>
      </c>
      <c r="E3" s="6">
        <f>D3+1</f>
        <v>2</v>
      </c>
      <c r="F3" s="6">
        <f t="shared" ref="F3:W3" si="0">E3+1</f>
        <v>3</v>
      </c>
      <c r="G3" s="6">
        <f t="shared" si="0"/>
        <v>4</v>
      </c>
      <c r="H3" s="6">
        <f t="shared" si="0"/>
        <v>5</v>
      </c>
      <c r="I3" s="6">
        <f t="shared" si="0"/>
        <v>6</v>
      </c>
      <c r="J3" s="6">
        <f t="shared" si="0"/>
        <v>7</v>
      </c>
      <c r="K3" s="6">
        <f t="shared" si="0"/>
        <v>8</v>
      </c>
      <c r="L3" s="6">
        <f t="shared" si="0"/>
        <v>9</v>
      </c>
      <c r="M3" s="6">
        <f t="shared" si="0"/>
        <v>10</v>
      </c>
      <c r="N3" s="6">
        <f t="shared" si="0"/>
        <v>11</v>
      </c>
      <c r="O3" s="6">
        <f t="shared" si="0"/>
        <v>12</v>
      </c>
      <c r="P3" s="6">
        <f t="shared" si="0"/>
        <v>13</v>
      </c>
      <c r="Q3" s="6">
        <f t="shared" si="0"/>
        <v>14</v>
      </c>
      <c r="R3" s="6">
        <f t="shared" si="0"/>
        <v>15</v>
      </c>
      <c r="S3" s="6">
        <f t="shared" si="0"/>
        <v>16</v>
      </c>
      <c r="T3" s="6">
        <f t="shared" si="0"/>
        <v>17</v>
      </c>
      <c r="U3" s="6">
        <f t="shared" si="0"/>
        <v>18</v>
      </c>
      <c r="V3" s="6">
        <f t="shared" si="0"/>
        <v>19</v>
      </c>
      <c r="W3" s="6">
        <f t="shared" si="0"/>
        <v>20</v>
      </c>
      <c r="X3" s="82"/>
      <c r="Y3" s="82"/>
    </row>
    <row r="4" spans="1:25" ht="15" customHeight="1" x14ac:dyDescent="0.3">
      <c r="A4" s="11">
        <v>1</v>
      </c>
      <c r="B4" s="8" t="s">
        <v>171</v>
      </c>
      <c r="C4" s="8" t="s">
        <v>112</v>
      </c>
      <c r="D4" s="9"/>
      <c r="E4" s="9"/>
      <c r="F4" s="30" t="s">
        <v>4</v>
      </c>
      <c r="G4" s="30" t="s">
        <v>4</v>
      </c>
      <c r="H4" s="9"/>
      <c r="I4" s="30"/>
      <c r="J4" s="30" t="s">
        <v>4</v>
      </c>
      <c r="K4" s="30" t="s">
        <v>4</v>
      </c>
      <c r="L4" s="30"/>
      <c r="M4" s="9"/>
      <c r="N4" s="9"/>
      <c r="O4" s="9"/>
      <c r="P4" s="30" t="s">
        <v>4</v>
      </c>
      <c r="Q4" s="30" t="s">
        <v>4</v>
      </c>
      <c r="R4" s="30"/>
      <c r="S4" s="30"/>
      <c r="T4" s="9"/>
      <c r="U4" s="30"/>
      <c r="V4" s="9" t="s">
        <v>4</v>
      </c>
      <c r="W4" s="30"/>
      <c r="X4" s="83">
        <f>COUNTIF(D4:W4,"")/2</f>
        <v>6.5</v>
      </c>
      <c r="Y4" s="83"/>
    </row>
    <row r="5" spans="1:25" ht="15" customHeight="1" x14ac:dyDescent="0.3">
      <c r="A5" s="2">
        <f>A4+1</f>
        <v>2</v>
      </c>
      <c r="B5" s="3" t="s">
        <v>0</v>
      </c>
      <c r="C5" s="3" t="s">
        <v>172</v>
      </c>
      <c r="D5" s="4"/>
      <c r="E5" s="4"/>
      <c r="F5" s="29"/>
      <c r="G5" s="29"/>
      <c r="H5" s="4"/>
      <c r="I5" s="29"/>
      <c r="J5" s="4"/>
      <c r="K5" s="4"/>
      <c r="L5" s="29"/>
      <c r="M5" s="4"/>
      <c r="N5" s="4"/>
      <c r="O5" s="4"/>
      <c r="P5" s="4"/>
      <c r="Q5" s="29"/>
      <c r="R5" s="4"/>
      <c r="S5" s="4"/>
      <c r="T5" s="4"/>
      <c r="U5" s="4"/>
      <c r="V5" s="29"/>
      <c r="W5" s="4"/>
      <c r="X5" s="84" t="s">
        <v>5</v>
      </c>
      <c r="Y5" s="84"/>
    </row>
    <row r="6" spans="1:25" ht="15" customHeight="1" x14ac:dyDescent="0.3">
      <c r="A6" s="2">
        <f t="shared" ref="A6:A26" si="1">A5+1</f>
        <v>3</v>
      </c>
      <c r="B6" s="3" t="s">
        <v>173</v>
      </c>
      <c r="C6" s="3" t="s">
        <v>43</v>
      </c>
      <c r="D6" s="4"/>
      <c r="E6" s="29"/>
      <c r="F6" s="4" t="s">
        <v>4</v>
      </c>
      <c r="G6" s="29" t="s">
        <v>4</v>
      </c>
      <c r="H6" s="4"/>
      <c r="I6" s="29"/>
      <c r="J6" s="4" t="s">
        <v>4</v>
      </c>
      <c r="K6" s="4"/>
      <c r="L6" s="4"/>
      <c r="M6" s="4"/>
      <c r="N6" s="4"/>
      <c r="O6" s="4"/>
      <c r="P6" s="4" t="s">
        <v>4</v>
      </c>
      <c r="Q6" s="4"/>
      <c r="R6" s="4"/>
      <c r="S6" s="29"/>
      <c r="T6" s="29" t="s">
        <v>4</v>
      </c>
      <c r="U6" s="29"/>
      <c r="V6" s="4" t="s">
        <v>4</v>
      </c>
      <c r="W6" s="4"/>
      <c r="X6" s="84">
        <f t="shared" ref="X6:X17" si="2">COUNTIF(D6:W6,"")/2</f>
        <v>7</v>
      </c>
      <c r="Y6" s="84"/>
    </row>
    <row r="7" spans="1:25" ht="15" customHeight="1" x14ac:dyDescent="0.3">
      <c r="A7" s="2">
        <f t="shared" si="1"/>
        <v>4</v>
      </c>
      <c r="B7" s="3" t="s">
        <v>174</v>
      </c>
      <c r="C7" s="3" t="s">
        <v>62</v>
      </c>
      <c r="D7" s="29"/>
      <c r="E7" s="4"/>
      <c r="F7" s="4" t="s">
        <v>4</v>
      </c>
      <c r="G7" s="29" t="s">
        <v>4</v>
      </c>
      <c r="H7" s="4"/>
      <c r="I7" s="29"/>
      <c r="J7" s="4"/>
      <c r="K7" s="4"/>
      <c r="L7" s="4"/>
      <c r="M7" s="4"/>
      <c r="N7" s="4"/>
      <c r="O7" s="4"/>
      <c r="P7" s="4"/>
      <c r="Q7" s="4"/>
      <c r="R7" s="4"/>
      <c r="S7" s="29"/>
      <c r="T7" s="29"/>
      <c r="U7" s="29"/>
      <c r="V7" s="4" t="s">
        <v>4</v>
      </c>
      <c r="W7" s="4"/>
      <c r="X7" s="84">
        <f t="shared" si="2"/>
        <v>8.5</v>
      </c>
      <c r="Y7" s="84"/>
    </row>
    <row r="8" spans="1:25" ht="15" customHeight="1" x14ac:dyDescent="0.3">
      <c r="A8" s="2">
        <f t="shared" si="1"/>
        <v>5</v>
      </c>
      <c r="B8" s="3" t="s">
        <v>175</v>
      </c>
      <c r="C8" s="3" t="s">
        <v>47</v>
      </c>
      <c r="D8" s="29"/>
      <c r="E8" s="4"/>
      <c r="F8" s="29" t="s">
        <v>4</v>
      </c>
      <c r="G8" s="29" t="s">
        <v>4</v>
      </c>
      <c r="H8" s="4"/>
      <c r="I8" s="29"/>
      <c r="J8" s="4"/>
      <c r="K8" s="4"/>
      <c r="L8" s="4" t="s">
        <v>4</v>
      </c>
      <c r="M8" s="4"/>
      <c r="N8" s="4"/>
      <c r="O8" s="4"/>
      <c r="P8" s="4"/>
      <c r="Q8" s="4" t="s">
        <v>4</v>
      </c>
      <c r="R8" s="4"/>
      <c r="S8" s="4"/>
      <c r="T8" s="4"/>
      <c r="U8" s="29"/>
      <c r="V8" s="4"/>
      <c r="W8" s="4" t="s">
        <v>4</v>
      </c>
      <c r="X8" s="84">
        <f t="shared" si="2"/>
        <v>7.5</v>
      </c>
      <c r="Y8" s="84"/>
    </row>
    <row r="9" spans="1:25" ht="15" customHeight="1" x14ac:dyDescent="0.3">
      <c r="A9" s="2">
        <f t="shared" si="1"/>
        <v>6</v>
      </c>
      <c r="B9" s="3" t="s">
        <v>176</v>
      </c>
      <c r="C9" s="3" t="s">
        <v>177</v>
      </c>
      <c r="D9" s="4" t="s">
        <v>4</v>
      </c>
      <c r="E9" s="4"/>
      <c r="F9" s="29" t="s">
        <v>4</v>
      </c>
      <c r="G9" s="29"/>
      <c r="H9" s="4"/>
      <c r="I9" s="29" t="s">
        <v>4</v>
      </c>
      <c r="J9" s="4" t="s">
        <v>4</v>
      </c>
      <c r="K9" s="4" t="s">
        <v>4</v>
      </c>
      <c r="L9" s="4" t="s">
        <v>4</v>
      </c>
      <c r="M9" s="4" t="s">
        <v>4</v>
      </c>
      <c r="N9" s="4"/>
      <c r="O9" s="4"/>
      <c r="P9" s="29"/>
      <c r="Q9" s="29" t="s">
        <v>4</v>
      </c>
      <c r="R9" s="4" t="s">
        <v>4</v>
      </c>
      <c r="S9" s="29"/>
      <c r="T9" s="4"/>
      <c r="U9" s="29"/>
      <c r="V9" s="4" t="s">
        <v>4</v>
      </c>
      <c r="W9" s="4" t="s">
        <v>4</v>
      </c>
      <c r="X9" s="84">
        <f t="shared" si="2"/>
        <v>4.5</v>
      </c>
      <c r="Y9" s="84"/>
    </row>
    <row r="10" spans="1:25" ht="15" customHeight="1" x14ac:dyDescent="0.3">
      <c r="A10" s="2">
        <f t="shared" si="1"/>
        <v>7</v>
      </c>
      <c r="B10" s="3" t="s">
        <v>178</v>
      </c>
      <c r="C10" s="3" t="s">
        <v>95</v>
      </c>
      <c r="D10" s="4"/>
      <c r="E10" s="4"/>
      <c r="F10" s="29" t="s">
        <v>4</v>
      </c>
      <c r="G10" s="29"/>
      <c r="H10" s="4"/>
      <c r="I10" s="29"/>
      <c r="J10" s="4"/>
      <c r="K10" s="29"/>
      <c r="L10" s="4" t="s">
        <v>4</v>
      </c>
      <c r="M10" s="29"/>
      <c r="N10" s="4"/>
      <c r="O10" s="4"/>
      <c r="P10" s="4"/>
      <c r="Q10" s="4"/>
      <c r="R10" s="4"/>
      <c r="S10" s="4"/>
      <c r="T10" s="29"/>
      <c r="U10" s="4"/>
      <c r="V10" s="29"/>
      <c r="W10" s="4"/>
      <c r="X10" s="84">
        <f t="shared" si="2"/>
        <v>9</v>
      </c>
      <c r="Y10" s="84"/>
    </row>
    <row r="11" spans="1:25" ht="15" customHeight="1" x14ac:dyDescent="0.3">
      <c r="A11" s="2">
        <f t="shared" si="1"/>
        <v>8</v>
      </c>
      <c r="B11" s="3" t="s">
        <v>79</v>
      </c>
      <c r="C11" s="3" t="s">
        <v>13</v>
      </c>
      <c r="D11" s="4"/>
      <c r="E11" s="4"/>
      <c r="F11" s="29" t="s">
        <v>4</v>
      </c>
      <c r="G11" s="4" t="s">
        <v>4</v>
      </c>
      <c r="H11" s="4"/>
      <c r="I11" s="29" t="s">
        <v>4</v>
      </c>
      <c r="J11" s="4" t="s">
        <v>4</v>
      </c>
      <c r="K11" s="4"/>
      <c r="L11" s="4"/>
      <c r="M11" s="4"/>
      <c r="N11" s="4"/>
      <c r="O11" s="4"/>
      <c r="P11" s="4" t="s">
        <v>4</v>
      </c>
      <c r="Q11" s="29"/>
      <c r="R11" s="4"/>
      <c r="S11" s="4"/>
      <c r="T11" s="4"/>
      <c r="U11" s="4"/>
      <c r="V11" s="4" t="s">
        <v>4</v>
      </c>
      <c r="W11" s="4" t="s">
        <v>4</v>
      </c>
      <c r="X11" s="84">
        <f t="shared" si="2"/>
        <v>6.5</v>
      </c>
      <c r="Y11" s="84"/>
    </row>
    <row r="12" spans="1:25" ht="15" customHeight="1" x14ac:dyDescent="0.3">
      <c r="A12" s="2">
        <f t="shared" si="1"/>
        <v>9</v>
      </c>
      <c r="B12" s="3" t="s">
        <v>163</v>
      </c>
      <c r="C12" s="3" t="s">
        <v>78</v>
      </c>
      <c r="D12" s="4"/>
      <c r="E12" s="4"/>
      <c r="F12" s="29" t="s">
        <v>4</v>
      </c>
      <c r="G12" s="29" t="s">
        <v>4</v>
      </c>
      <c r="H12" s="4"/>
      <c r="I12" s="29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29"/>
      <c r="V12" s="4" t="s">
        <v>4</v>
      </c>
      <c r="W12" s="4"/>
      <c r="X12" s="84">
        <f t="shared" si="2"/>
        <v>8.5</v>
      </c>
      <c r="Y12" s="84"/>
    </row>
    <row r="13" spans="1:25" ht="15" customHeight="1" x14ac:dyDescent="0.3">
      <c r="A13" s="2">
        <f t="shared" si="1"/>
        <v>10</v>
      </c>
      <c r="B13" s="3" t="s">
        <v>179</v>
      </c>
      <c r="C13" s="3" t="s">
        <v>180</v>
      </c>
      <c r="D13" s="4"/>
      <c r="E13" s="4"/>
      <c r="F13" s="29" t="s">
        <v>4</v>
      </c>
      <c r="G13" s="29" t="s">
        <v>4</v>
      </c>
      <c r="H13" s="4"/>
      <c r="I13" s="29"/>
      <c r="J13" s="4" t="s">
        <v>4</v>
      </c>
      <c r="K13" s="4"/>
      <c r="L13" s="4"/>
      <c r="M13" s="4"/>
      <c r="N13" s="4"/>
      <c r="O13" s="4"/>
      <c r="P13" s="29" t="s">
        <v>4</v>
      </c>
      <c r="Q13" s="29"/>
      <c r="R13" s="4"/>
      <c r="S13" s="29"/>
      <c r="T13" s="4" t="s">
        <v>4</v>
      </c>
      <c r="U13" s="29" t="s">
        <v>4</v>
      </c>
      <c r="V13" s="4" t="s">
        <v>4</v>
      </c>
      <c r="W13" s="4"/>
      <c r="X13" s="84">
        <f t="shared" si="2"/>
        <v>6.5</v>
      </c>
      <c r="Y13" s="84"/>
    </row>
    <row r="14" spans="1:25" ht="15" customHeight="1" x14ac:dyDescent="0.3">
      <c r="A14" s="2">
        <f t="shared" si="1"/>
        <v>11</v>
      </c>
      <c r="B14" s="14" t="s">
        <v>181</v>
      </c>
      <c r="C14" s="3" t="s">
        <v>182</v>
      </c>
      <c r="D14" s="4"/>
      <c r="E14" s="4"/>
      <c r="F14" s="29" t="s">
        <v>4</v>
      </c>
      <c r="G14" s="29" t="s">
        <v>4</v>
      </c>
      <c r="H14" s="29"/>
      <c r="I14" s="29"/>
      <c r="J14" s="4" t="s">
        <v>4</v>
      </c>
      <c r="K14" s="4"/>
      <c r="L14" s="4"/>
      <c r="M14" s="4"/>
      <c r="N14" s="4"/>
      <c r="O14" s="4"/>
      <c r="P14" s="29" t="s">
        <v>4</v>
      </c>
      <c r="Q14" s="29"/>
      <c r="R14" s="4"/>
      <c r="S14" s="4"/>
      <c r="T14" s="4" t="s">
        <v>4</v>
      </c>
      <c r="U14" s="29" t="s">
        <v>4</v>
      </c>
      <c r="V14" s="4" t="s">
        <v>4</v>
      </c>
      <c r="W14" s="4"/>
      <c r="X14" s="84">
        <f t="shared" si="2"/>
        <v>6.5</v>
      </c>
      <c r="Y14" s="84"/>
    </row>
    <row r="15" spans="1:25" ht="15" customHeight="1" x14ac:dyDescent="0.3">
      <c r="A15" s="2">
        <f t="shared" si="1"/>
        <v>12</v>
      </c>
      <c r="B15" s="14" t="s">
        <v>183</v>
      </c>
      <c r="C15" s="3" t="s">
        <v>110</v>
      </c>
      <c r="D15" s="4"/>
      <c r="E15" s="4"/>
      <c r="F15" s="29" t="s">
        <v>4</v>
      </c>
      <c r="G15" s="29" t="s">
        <v>4</v>
      </c>
      <c r="H15" s="29"/>
      <c r="I15" s="29"/>
      <c r="J15" s="4" t="s">
        <v>4</v>
      </c>
      <c r="K15" s="29"/>
      <c r="L15" s="29"/>
      <c r="M15" s="4"/>
      <c r="N15" s="4"/>
      <c r="O15" s="4"/>
      <c r="P15" s="29" t="s">
        <v>4</v>
      </c>
      <c r="Q15" s="29"/>
      <c r="R15" s="29"/>
      <c r="S15" s="4"/>
      <c r="T15" s="4" t="s">
        <v>4</v>
      </c>
      <c r="U15" s="29"/>
      <c r="V15" s="29" t="s">
        <v>4</v>
      </c>
      <c r="W15" s="4"/>
      <c r="X15" s="84">
        <f t="shared" si="2"/>
        <v>7</v>
      </c>
      <c r="Y15" s="84"/>
    </row>
    <row r="16" spans="1:25" ht="15" customHeight="1" x14ac:dyDescent="0.3">
      <c r="A16" s="2">
        <f t="shared" si="1"/>
        <v>13</v>
      </c>
      <c r="B16" s="14" t="s">
        <v>80</v>
      </c>
      <c r="C16" s="3" t="s">
        <v>81</v>
      </c>
      <c r="D16" s="4"/>
      <c r="E16" s="4"/>
      <c r="F16" s="29"/>
      <c r="G16" s="29"/>
      <c r="H16" s="29"/>
      <c r="I16" s="29"/>
      <c r="J16" s="4"/>
      <c r="K16" s="4"/>
      <c r="L16" s="4"/>
      <c r="M16" s="4"/>
      <c r="N16" s="4"/>
      <c r="O16" s="4"/>
      <c r="P16" s="29"/>
      <c r="Q16" s="29"/>
      <c r="R16" s="4"/>
      <c r="S16" s="4"/>
      <c r="T16" s="4"/>
      <c r="U16" s="29"/>
      <c r="V16" s="4"/>
      <c r="W16" s="29"/>
      <c r="X16" s="84" t="s">
        <v>5</v>
      </c>
      <c r="Y16" s="84"/>
    </row>
    <row r="17" spans="1:25" ht="15" customHeight="1" x14ac:dyDescent="0.3">
      <c r="A17" s="2">
        <f t="shared" si="1"/>
        <v>14</v>
      </c>
      <c r="B17" s="14" t="s">
        <v>184</v>
      </c>
      <c r="C17" s="3" t="s">
        <v>11</v>
      </c>
      <c r="D17" s="4" t="s">
        <v>4</v>
      </c>
      <c r="E17" s="4"/>
      <c r="F17" s="29" t="s">
        <v>4</v>
      </c>
      <c r="G17" s="29" t="s">
        <v>4</v>
      </c>
      <c r="H17" s="4"/>
      <c r="I17" s="29"/>
      <c r="J17" s="4" t="s">
        <v>4</v>
      </c>
      <c r="K17" s="4"/>
      <c r="L17" s="29"/>
      <c r="M17" s="4"/>
      <c r="N17" s="4"/>
      <c r="O17" s="4"/>
      <c r="P17" s="29"/>
      <c r="Q17" s="29"/>
      <c r="R17" s="4"/>
      <c r="S17" s="29"/>
      <c r="T17" s="4" t="s">
        <v>4</v>
      </c>
      <c r="U17" s="29" t="s">
        <v>4</v>
      </c>
      <c r="V17" s="4"/>
      <c r="W17" s="29" t="s">
        <v>4</v>
      </c>
      <c r="X17" s="84">
        <f t="shared" si="2"/>
        <v>6.5</v>
      </c>
      <c r="Y17" s="84"/>
    </row>
    <row r="18" spans="1:25" ht="15" customHeight="1" x14ac:dyDescent="0.3">
      <c r="A18" s="2">
        <f t="shared" si="1"/>
        <v>15</v>
      </c>
      <c r="B18" s="14" t="s">
        <v>203</v>
      </c>
      <c r="C18" s="3" t="s">
        <v>43</v>
      </c>
      <c r="D18" s="31" t="s">
        <v>4</v>
      </c>
      <c r="E18" s="31"/>
      <c r="F18" s="31"/>
      <c r="G18" s="31"/>
      <c r="H18" s="31"/>
      <c r="I18" s="31" t="s">
        <v>4</v>
      </c>
      <c r="J18" s="31"/>
      <c r="K18" s="31"/>
      <c r="L18" s="31"/>
      <c r="M18" s="31"/>
      <c r="N18" s="31"/>
      <c r="O18" s="31"/>
      <c r="P18" s="31"/>
      <c r="Q18" s="31" t="s">
        <v>4</v>
      </c>
      <c r="R18" s="31"/>
      <c r="S18" s="31"/>
      <c r="T18" s="31"/>
      <c r="U18" s="31"/>
      <c r="V18" s="31" t="s">
        <v>4</v>
      </c>
      <c r="W18" s="31"/>
      <c r="X18" s="84">
        <f t="shared" ref="X18" si="3">COUNTIF(D18:W18,"")/2</f>
        <v>8</v>
      </c>
      <c r="Y18" s="84"/>
    </row>
    <row r="19" spans="1:25" ht="15" customHeight="1" x14ac:dyDescent="0.3">
      <c r="A19" s="2">
        <f t="shared" si="1"/>
        <v>16</v>
      </c>
      <c r="B19" s="14" t="s">
        <v>185</v>
      </c>
      <c r="C19" s="3" t="s">
        <v>75</v>
      </c>
      <c r="D19" s="4"/>
      <c r="E19" s="4"/>
      <c r="F19" s="29"/>
      <c r="G19" s="29"/>
      <c r="H19" s="4"/>
      <c r="I19" s="29"/>
      <c r="J19" s="4"/>
      <c r="K19" s="4"/>
      <c r="L19" s="29"/>
      <c r="M19" s="4"/>
      <c r="N19" s="4"/>
      <c r="O19" s="4"/>
      <c r="P19" s="29" t="s">
        <v>4</v>
      </c>
      <c r="Q19" s="29" t="s">
        <v>4</v>
      </c>
      <c r="R19" s="4"/>
      <c r="S19" s="4"/>
      <c r="T19" s="29"/>
      <c r="U19" s="29"/>
      <c r="V19" s="4"/>
      <c r="W19" s="4"/>
      <c r="X19" s="84">
        <f t="shared" ref="X19:X25" si="4">COUNTIF(D19:W19,"")/2</f>
        <v>9</v>
      </c>
      <c r="Y19" s="84"/>
    </row>
    <row r="20" spans="1:25" ht="15" customHeight="1" x14ac:dyDescent="0.3">
      <c r="A20" s="2">
        <f t="shared" si="1"/>
        <v>17</v>
      </c>
      <c r="B20" s="14" t="s">
        <v>186</v>
      </c>
      <c r="C20" s="3" t="s">
        <v>77</v>
      </c>
      <c r="D20" s="4"/>
      <c r="E20" s="4"/>
      <c r="F20" s="29"/>
      <c r="G20" s="29"/>
      <c r="H20" s="4"/>
      <c r="I20" s="29"/>
      <c r="J20" s="4"/>
      <c r="K20" s="4"/>
      <c r="L20" s="29"/>
      <c r="M20" s="4"/>
      <c r="N20" s="4"/>
      <c r="O20" s="4"/>
      <c r="P20" s="29"/>
      <c r="Q20" s="29"/>
      <c r="R20" s="4"/>
      <c r="S20" s="29"/>
      <c r="T20" s="29"/>
      <c r="U20" s="29"/>
      <c r="V20" s="4"/>
      <c r="W20" s="29"/>
      <c r="X20" s="84" t="s">
        <v>5</v>
      </c>
      <c r="Y20" s="84"/>
    </row>
    <row r="21" spans="1:25" ht="15" customHeight="1" x14ac:dyDescent="0.3">
      <c r="A21" s="2">
        <f t="shared" si="1"/>
        <v>18</v>
      </c>
      <c r="B21" s="3" t="s">
        <v>286</v>
      </c>
      <c r="C21" s="3" t="s">
        <v>104</v>
      </c>
      <c r="D21" s="31"/>
      <c r="E21" s="31"/>
      <c r="F21" s="31" t="s">
        <v>4</v>
      </c>
      <c r="G21" s="31" t="s">
        <v>4</v>
      </c>
      <c r="H21" s="31"/>
      <c r="I21" s="31" t="s">
        <v>4</v>
      </c>
      <c r="J21" s="31" t="s">
        <v>4</v>
      </c>
      <c r="K21" s="31"/>
      <c r="L21" s="31" t="s">
        <v>4</v>
      </c>
      <c r="M21" s="31"/>
      <c r="N21" s="31"/>
      <c r="O21" s="31"/>
      <c r="P21" s="31" t="s">
        <v>4</v>
      </c>
      <c r="Q21" s="31" t="s">
        <v>4</v>
      </c>
      <c r="R21" s="31"/>
      <c r="S21" s="31" t="s">
        <v>4</v>
      </c>
      <c r="T21" s="31" t="s">
        <v>4</v>
      </c>
      <c r="U21" s="31"/>
      <c r="V21" s="31"/>
      <c r="W21" s="31" t="s">
        <v>4</v>
      </c>
      <c r="X21" s="84">
        <f>COUNTIF(D21:W21,"")/2</f>
        <v>5</v>
      </c>
      <c r="Y21" s="84"/>
    </row>
    <row r="22" spans="1:25" ht="15" customHeight="1" x14ac:dyDescent="0.3">
      <c r="A22" s="2">
        <f t="shared" si="1"/>
        <v>19</v>
      </c>
      <c r="B22" s="3" t="s">
        <v>187</v>
      </c>
      <c r="C22" s="3" t="s">
        <v>7</v>
      </c>
      <c r="D22" s="29" t="s">
        <v>4</v>
      </c>
      <c r="E22" s="4"/>
      <c r="F22" s="4"/>
      <c r="G22" s="4"/>
      <c r="H22" s="29"/>
      <c r="I22" s="29" t="s">
        <v>4</v>
      </c>
      <c r="J22" s="4"/>
      <c r="K22" s="4"/>
      <c r="L22" s="29"/>
      <c r="M22" s="4"/>
      <c r="N22" s="4"/>
      <c r="O22" s="4"/>
      <c r="P22" s="4" t="s">
        <v>4</v>
      </c>
      <c r="Q22" s="29"/>
      <c r="R22" s="4"/>
      <c r="S22" s="4"/>
      <c r="T22" s="4"/>
      <c r="U22" s="4"/>
      <c r="V22" s="4" t="s">
        <v>4</v>
      </c>
      <c r="W22" s="4"/>
      <c r="X22" s="84">
        <f t="shared" si="4"/>
        <v>8</v>
      </c>
      <c r="Y22" s="84"/>
    </row>
    <row r="23" spans="1:25" ht="15" customHeight="1" x14ac:dyDescent="0.3">
      <c r="A23" s="2">
        <f t="shared" si="1"/>
        <v>20</v>
      </c>
      <c r="B23" s="3" t="s">
        <v>46</v>
      </c>
      <c r="C23" s="3" t="s">
        <v>68</v>
      </c>
      <c r="D23" s="4"/>
      <c r="E23" s="4"/>
      <c r="F23" s="29" t="s">
        <v>4</v>
      </c>
      <c r="G23" s="29"/>
      <c r="H23" s="29"/>
      <c r="I23" s="29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29"/>
      <c r="V23" s="4"/>
      <c r="W23" s="4"/>
      <c r="X23" s="84">
        <f t="shared" si="4"/>
        <v>9.5</v>
      </c>
      <c r="Y23" s="84"/>
    </row>
    <row r="24" spans="1:25" ht="15" customHeight="1" x14ac:dyDescent="0.3">
      <c r="A24" s="2">
        <f t="shared" si="1"/>
        <v>21</v>
      </c>
      <c r="B24" s="3" t="s">
        <v>291</v>
      </c>
      <c r="C24" s="3" t="s">
        <v>6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104" t="s">
        <v>5</v>
      </c>
      <c r="Y24" s="105"/>
    </row>
    <row r="25" spans="1:25" ht="15" customHeight="1" x14ac:dyDescent="0.3">
      <c r="A25" s="2">
        <f t="shared" si="1"/>
        <v>22</v>
      </c>
      <c r="B25" s="3" t="s">
        <v>188</v>
      </c>
      <c r="C25" s="3" t="s">
        <v>112</v>
      </c>
      <c r="D25" s="4"/>
      <c r="E25" s="29"/>
      <c r="F25" s="29" t="s">
        <v>4</v>
      </c>
      <c r="G25" s="29"/>
      <c r="H25" s="4"/>
      <c r="I25" s="29"/>
      <c r="J25" s="4" t="s">
        <v>4</v>
      </c>
      <c r="K25" s="4"/>
      <c r="L25" s="4"/>
      <c r="M25" s="4"/>
      <c r="N25" s="4"/>
      <c r="O25" s="4"/>
      <c r="P25" s="4"/>
      <c r="Q25" s="29"/>
      <c r="R25" s="4"/>
      <c r="S25" s="4"/>
      <c r="T25" s="29"/>
      <c r="U25" s="4"/>
      <c r="V25" s="29"/>
      <c r="W25" s="4"/>
      <c r="X25" s="84">
        <f t="shared" si="4"/>
        <v>9</v>
      </c>
      <c r="Y25" s="84"/>
    </row>
    <row r="26" spans="1:25" ht="15" customHeight="1" x14ac:dyDescent="0.3">
      <c r="A26" s="2">
        <f t="shared" si="1"/>
        <v>23</v>
      </c>
      <c r="B26" s="3" t="s">
        <v>189</v>
      </c>
      <c r="C26" s="3" t="s">
        <v>10</v>
      </c>
      <c r="D26" s="31" t="s">
        <v>4</v>
      </c>
      <c r="E26" s="31"/>
      <c r="F26" s="31" t="s">
        <v>4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 t="s">
        <v>4</v>
      </c>
      <c r="S26" s="31"/>
      <c r="T26" s="31"/>
      <c r="U26" s="31"/>
      <c r="V26" s="31"/>
      <c r="W26" s="31"/>
      <c r="X26" s="84">
        <f t="shared" ref="X26" si="5">COUNTIF(D26:W26,"")/2</f>
        <v>8.5</v>
      </c>
      <c r="Y26" s="84"/>
    </row>
    <row r="27" spans="1:25" ht="15" customHeight="1" x14ac:dyDescent="0.3">
      <c r="A27" s="2"/>
      <c r="B27" s="3"/>
      <c r="C27" s="3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103"/>
      <c r="Y27" s="103"/>
    </row>
    <row r="28" spans="1:25" s="10" customFormat="1" ht="19.95" customHeight="1" x14ac:dyDescent="0.3">
      <c r="A28" s="88" t="s">
        <v>14</v>
      </c>
      <c r="B28" s="88"/>
      <c r="C28" s="88"/>
      <c r="D28" s="12">
        <f t="shared" ref="D28:W28" si="6">COUNTIF(D4:D27,"X")</f>
        <v>5</v>
      </c>
      <c r="E28" s="12">
        <f t="shared" si="6"/>
        <v>0</v>
      </c>
      <c r="F28" s="12">
        <f t="shared" si="6"/>
        <v>16</v>
      </c>
      <c r="G28" s="12">
        <f t="shared" si="6"/>
        <v>11</v>
      </c>
      <c r="H28" s="12">
        <f t="shared" si="6"/>
        <v>0</v>
      </c>
      <c r="I28" s="12">
        <f t="shared" si="6"/>
        <v>5</v>
      </c>
      <c r="J28" s="12">
        <f t="shared" si="6"/>
        <v>10</v>
      </c>
      <c r="K28" s="12">
        <f t="shared" si="6"/>
        <v>2</v>
      </c>
      <c r="L28" s="12">
        <f t="shared" si="6"/>
        <v>4</v>
      </c>
      <c r="M28" s="12">
        <f t="shared" si="6"/>
        <v>1</v>
      </c>
      <c r="N28" s="12">
        <f t="shared" si="6"/>
        <v>0</v>
      </c>
      <c r="O28" s="12">
        <f t="shared" si="6"/>
        <v>0</v>
      </c>
      <c r="P28" s="12">
        <f t="shared" si="6"/>
        <v>9</v>
      </c>
      <c r="Q28" s="12">
        <f t="shared" si="6"/>
        <v>6</v>
      </c>
      <c r="R28" s="12">
        <f t="shared" si="6"/>
        <v>2</v>
      </c>
      <c r="S28" s="12">
        <f t="shared" si="6"/>
        <v>1</v>
      </c>
      <c r="T28" s="12">
        <f t="shared" si="6"/>
        <v>6</v>
      </c>
      <c r="U28" s="12">
        <f t="shared" si="6"/>
        <v>3</v>
      </c>
      <c r="V28" s="12">
        <f t="shared" si="6"/>
        <v>11</v>
      </c>
      <c r="W28" s="12">
        <f t="shared" si="6"/>
        <v>5</v>
      </c>
      <c r="X28" s="90"/>
      <c r="Y28" s="91"/>
    </row>
    <row r="30" spans="1:25" ht="19.95" customHeight="1" x14ac:dyDescent="0.3">
      <c r="B30" s="92" t="s">
        <v>27</v>
      </c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</row>
    <row r="31" spans="1:25" ht="19.95" customHeight="1" x14ac:dyDescent="0.3">
      <c r="B31" s="12" t="s">
        <v>38</v>
      </c>
      <c r="C31" s="12">
        <f>COUNT(X4:X27)</f>
        <v>19</v>
      </c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 t="s">
        <v>37</v>
      </c>
      <c r="T31" s="88"/>
      <c r="U31" s="88"/>
      <c r="V31" s="89">
        <f>AVERAGE(X4:X27)</f>
        <v>7.4473684210526319</v>
      </c>
      <c r="W31" s="89"/>
      <c r="X31" s="89"/>
    </row>
    <row r="32" spans="1:25" ht="19.95" customHeight="1" x14ac:dyDescent="0.3">
      <c r="A32"/>
      <c r="B32" s="12" t="s">
        <v>23</v>
      </c>
      <c r="C32" s="6" t="s">
        <v>20</v>
      </c>
      <c r="D32" s="81" t="s">
        <v>21</v>
      </c>
      <c r="E32" s="81"/>
      <c r="F32" s="81"/>
      <c r="G32" s="87" t="s">
        <v>26</v>
      </c>
      <c r="H32" s="87"/>
      <c r="I32" s="87"/>
      <c r="J32" s="87" t="s">
        <v>22</v>
      </c>
      <c r="K32" s="87"/>
      <c r="L32" s="87"/>
      <c r="M32" s="86" t="s">
        <v>19</v>
      </c>
      <c r="N32" s="86"/>
      <c r="O32" s="86"/>
      <c r="P32" s="87" t="s">
        <v>18</v>
      </c>
      <c r="Q32" s="87"/>
      <c r="R32" s="87"/>
      <c r="S32" s="87" t="s">
        <v>17</v>
      </c>
      <c r="T32" s="87"/>
      <c r="U32" s="87"/>
      <c r="V32" s="87" t="s">
        <v>16</v>
      </c>
      <c r="W32" s="87"/>
      <c r="X32" s="87"/>
    </row>
    <row r="33" spans="1:24" ht="19.95" customHeight="1" x14ac:dyDescent="0.3">
      <c r="A33"/>
      <c r="B33" s="12" t="s">
        <v>24</v>
      </c>
      <c r="C33" s="7" t="s">
        <v>29</v>
      </c>
      <c r="D33" s="93" t="s">
        <v>30</v>
      </c>
      <c r="E33" s="93"/>
      <c r="F33" s="93"/>
      <c r="G33" s="93" t="s">
        <v>31</v>
      </c>
      <c r="H33" s="93"/>
      <c r="I33" s="93"/>
      <c r="J33" s="93" t="s">
        <v>32</v>
      </c>
      <c r="K33" s="93"/>
      <c r="L33" s="93"/>
      <c r="M33" s="95" t="s">
        <v>33</v>
      </c>
      <c r="N33" s="95"/>
      <c r="O33" s="95"/>
      <c r="P33" s="93" t="s">
        <v>34</v>
      </c>
      <c r="Q33" s="93"/>
      <c r="R33" s="93"/>
      <c r="S33" s="93" t="s">
        <v>35</v>
      </c>
      <c r="T33" s="93"/>
      <c r="U33" s="93"/>
      <c r="V33" s="93" t="s">
        <v>36</v>
      </c>
      <c r="W33" s="93"/>
      <c r="X33" s="93"/>
    </row>
    <row r="34" spans="1:24" ht="19.95" customHeight="1" x14ac:dyDescent="0.3">
      <c r="A34"/>
      <c r="B34" s="12" t="s">
        <v>25</v>
      </c>
      <c r="C34" s="13">
        <f>(COUNTIF(X4:X27,"&gt;=0,5")-COUNTIF(X4:X27,"&gt;1,5"))/C31</f>
        <v>0</v>
      </c>
      <c r="D34" s="96">
        <f>(COUNTIF(X4:X27,"&gt;1,5")-COUNTIF(X4:X27,"&gt;3"))/C31</f>
        <v>0</v>
      </c>
      <c r="E34" s="97"/>
      <c r="F34" s="98"/>
      <c r="G34" s="96">
        <f>(COUNTIF(X4:X27,"&gt;3")-COUNTIF(X4:X27,"&gt;4,5"))/C31</f>
        <v>5.2631578947368418E-2</v>
      </c>
      <c r="H34" s="97"/>
      <c r="I34" s="98"/>
      <c r="J34" s="96">
        <f>(COUNTIF(X4:X27,"&gt;4,5")-COUNTIF(X4:X27,"&gt;5,5"))/C31</f>
        <v>5.2631578947368418E-2</v>
      </c>
      <c r="K34" s="97"/>
      <c r="L34" s="98"/>
      <c r="M34" s="99">
        <f>(COUNTIF(X4:X27,"&gt;5,5")-COUNTIF(X4:X27,"&gt;6,5"))/C31</f>
        <v>0.26315789473684209</v>
      </c>
      <c r="N34" s="100"/>
      <c r="O34" s="101"/>
      <c r="P34" s="94">
        <f>(COUNTIF(X4:X27,"&gt;6,5")-COUNTIF(X4:X27,"&gt;7,5"))/C31</f>
        <v>0.15789473684210525</v>
      </c>
      <c r="Q34" s="94"/>
      <c r="R34" s="94"/>
      <c r="S34" s="94">
        <f>(COUNTIF(X4:X27,"&gt;7,5")-COUNTIF(X4:X27,"&gt;8,5"))/C31</f>
        <v>0.26315789473684209</v>
      </c>
      <c r="T34" s="94"/>
      <c r="U34" s="94"/>
      <c r="V34" s="94">
        <f>COUNTIF(X4:X27,"&gt;8,5")/C31</f>
        <v>0.21052631578947367</v>
      </c>
      <c r="W34" s="94"/>
      <c r="X34" s="94"/>
    </row>
  </sheetData>
  <mergeCells count="56">
    <mergeCell ref="S34:U34"/>
    <mergeCell ref="S33:U33"/>
    <mergeCell ref="V33:X33"/>
    <mergeCell ref="D32:F32"/>
    <mergeCell ref="G32:I32"/>
    <mergeCell ref="V34:X34"/>
    <mergeCell ref="D34:F34"/>
    <mergeCell ref="G34:I34"/>
    <mergeCell ref="J34:L34"/>
    <mergeCell ref="M34:O34"/>
    <mergeCell ref="P34:R34"/>
    <mergeCell ref="J32:L32"/>
    <mergeCell ref="M32:O32"/>
    <mergeCell ref="P32:R32"/>
    <mergeCell ref="S32:U32"/>
    <mergeCell ref="V32:X32"/>
    <mergeCell ref="D31:R31"/>
    <mergeCell ref="S31:U31"/>
    <mergeCell ref="V31:X31"/>
    <mergeCell ref="D33:F33"/>
    <mergeCell ref="G33:I33"/>
    <mergeCell ref="J33:L33"/>
    <mergeCell ref="M33:O33"/>
    <mergeCell ref="P33:R33"/>
    <mergeCell ref="X21:Y21"/>
    <mergeCell ref="X24:Y24"/>
    <mergeCell ref="A28:C28"/>
    <mergeCell ref="X28:Y28"/>
    <mergeCell ref="B30:X30"/>
    <mergeCell ref="X15:Y15"/>
    <mergeCell ref="X16:Y16"/>
    <mergeCell ref="X17:Y17"/>
    <mergeCell ref="X19:Y19"/>
    <mergeCell ref="X20:Y20"/>
    <mergeCell ref="X18:Y18"/>
    <mergeCell ref="A1:Y1"/>
    <mergeCell ref="A2:A3"/>
    <mergeCell ref="B2:C2"/>
    <mergeCell ref="D2:W2"/>
    <mergeCell ref="X2:Y3"/>
    <mergeCell ref="X26:Y26"/>
    <mergeCell ref="X27:Y27"/>
    <mergeCell ref="X14:Y14"/>
    <mergeCell ref="X22:Y22"/>
    <mergeCell ref="X4:Y4"/>
    <mergeCell ref="X8:Y8"/>
    <mergeCell ref="X11:Y11"/>
    <mergeCell ref="X12:Y12"/>
    <mergeCell ref="X13:Y13"/>
    <mergeCell ref="X5:Y5"/>
    <mergeCell ref="X6:Y6"/>
    <mergeCell ref="X7:Y7"/>
    <mergeCell ref="X9:Y9"/>
    <mergeCell ref="X10:Y10"/>
    <mergeCell ref="X23:Y23"/>
    <mergeCell ref="X25:Y25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  <col min="26" max="26" width="8.6640625" customWidth="1"/>
  </cols>
  <sheetData>
    <row r="1" spans="1:25" ht="19.95" customHeight="1" x14ac:dyDescent="0.3">
      <c r="A1" s="80" t="s">
        <v>306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19.95" customHeight="1" x14ac:dyDescent="0.3">
      <c r="A2" s="81" t="s">
        <v>3</v>
      </c>
      <c r="B2" s="106" t="s">
        <v>48</v>
      </c>
      <c r="C2" s="106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 t="s">
        <v>49</v>
      </c>
      <c r="Y2" s="82"/>
    </row>
    <row r="3" spans="1:25" ht="19.95" customHeight="1" x14ac:dyDescent="0.3">
      <c r="A3" s="81"/>
      <c r="B3" s="6" t="s">
        <v>1</v>
      </c>
      <c r="C3" s="6" t="s">
        <v>2</v>
      </c>
      <c r="D3" s="6">
        <v>1</v>
      </c>
      <c r="E3" s="6">
        <f>D3+1</f>
        <v>2</v>
      </c>
      <c r="F3" s="6">
        <f t="shared" ref="F3:W3" si="0">E3+1</f>
        <v>3</v>
      </c>
      <c r="G3" s="6">
        <f t="shared" si="0"/>
        <v>4</v>
      </c>
      <c r="H3" s="6">
        <f t="shared" si="0"/>
        <v>5</v>
      </c>
      <c r="I3" s="6">
        <f t="shared" si="0"/>
        <v>6</v>
      </c>
      <c r="J3" s="6">
        <f t="shared" si="0"/>
        <v>7</v>
      </c>
      <c r="K3" s="6">
        <f t="shared" si="0"/>
        <v>8</v>
      </c>
      <c r="L3" s="6">
        <f t="shared" si="0"/>
        <v>9</v>
      </c>
      <c r="M3" s="6">
        <f t="shared" si="0"/>
        <v>10</v>
      </c>
      <c r="N3" s="6">
        <f t="shared" si="0"/>
        <v>11</v>
      </c>
      <c r="O3" s="6">
        <f t="shared" si="0"/>
        <v>12</v>
      </c>
      <c r="P3" s="6">
        <f t="shared" si="0"/>
        <v>13</v>
      </c>
      <c r="Q3" s="6">
        <f t="shared" si="0"/>
        <v>14</v>
      </c>
      <c r="R3" s="6">
        <f t="shared" si="0"/>
        <v>15</v>
      </c>
      <c r="S3" s="6">
        <f t="shared" si="0"/>
        <v>16</v>
      </c>
      <c r="T3" s="6">
        <f t="shared" si="0"/>
        <v>17</v>
      </c>
      <c r="U3" s="6">
        <f t="shared" si="0"/>
        <v>18</v>
      </c>
      <c r="V3" s="6">
        <f t="shared" si="0"/>
        <v>19</v>
      </c>
      <c r="W3" s="6">
        <f t="shared" si="0"/>
        <v>20</v>
      </c>
      <c r="X3" s="82"/>
      <c r="Y3" s="82"/>
    </row>
    <row r="4" spans="1:25" ht="15" customHeight="1" x14ac:dyDescent="0.3">
      <c r="A4" s="11">
        <v>1</v>
      </c>
      <c r="B4" s="8" t="s">
        <v>190</v>
      </c>
      <c r="C4" s="8" t="s">
        <v>191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83">
        <f>COUNTIF(D4:W4,"")/2</f>
        <v>10</v>
      </c>
      <c r="Y4" s="83"/>
    </row>
    <row r="5" spans="1:25" ht="15" customHeight="1" x14ac:dyDescent="0.3">
      <c r="A5" s="2">
        <f>A4+1</f>
        <v>2</v>
      </c>
      <c r="B5" s="3" t="s">
        <v>192</v>
      </c>
      <c r="C5" s="3" t="s">
        <v>89</v>
      </c>
      <c r="D5" s="31"/>
      <c r="E5" s="31"/>
      <c r="F5" s="31" t="s">
        <v>4</v>
      </c>
      <c r="G5" s="31" t="s">
        <v>4</v>
      </c>
      <c r="H5" s="31"/>
      <c r="I5" s="31" t="s">
        <v>4</v>
      </c>
      <c r="J5" s="31" t="s">
        <v>4</v>
      </c>
      <c r="K5" s="31"/>
      <c r="L5" s="31" t="s">
        <v>4</v>
      </c>
      <c r="M5" s="31"/>
      <c r="N5" s="31"/>
      <c r="O5" s="31"/>
      <c r="P5" s="31" t="s">
        <v>4</v>
      </c>
      <c r="Q5" s="31" t="s">
        <v>4</v>
      </c>
      <c r="R5" s="31" t="s">
        <v>4</v>
      </c>
      <c r="S5" s="31"/>
      <c r="T5" s="31"/>
      <c r="U5" s="31" t="s">
        <v>4</v>
      </c>
      <c r="V5" s="31" t="s">
        <v>4</v>
      </c>
      <c r="W5" s="31" t="s">
        <v>4</v>
      </c>
      <c r="X5" s="84">
        <f t="shared" ref="X5" si="1">COUNTIF(D5:W5,"")/2</f>
        <v>4.5</v>
      </c>
      <c r="Y5" s="84"/>
    </row>
    <row r="6" spans="1:25" ht="15" customHeight="1" x14ac:dyDescent="0.3">
      <c r="A6" s="2">
        <f t="shared" ref="A6:A22" si="2">A5+1</f>
        <v>3</v>
      </c>
      <c r="B6" s="3" t="s">
        <v>287</v>
      </c>
      <c r="C6" s="3" t="s">
        <v>288</v>
      </c>
      <c r="D6" s="31"/>
      <c r="E6" s="31"/>
      <c r="F6" s="31" t="s">
        <v>4</v>
      </c>
      <c r="G6" s="31" t="s">
        <v>4</v>
      </c>
      <c r="H6" s="31"/>
      <c r="I6" s="31"/>
      <c r="J6" s="31"/>
      <c r="K6" s="31"/>
      <c r="L6" s="31"/>
      <c r="M6" s="31"/>
      <c r="N6" s="31"/>
      <c r="O6" s="31"/>
      <c r="P6" s="31"/>
      <c r="Q6" s="31" t="s">
        <v>4</v>
      </c>
      <c r="R6" s="31"/>
      <c r="S6" s="31"/>
      <c r="T6" s="31"/>
      <c r="U6" s="31"/>
      <c r="V6" s="31"/>
      <c r="W6" s="31"/>
      <c r="X6" s="84">
        <f t="shared" ref="X6:X18" si="3">COUNTIF(D6:W6,"")/2</f>
        <v>8.5</v>
      </c>
      <c r="Y6" s="84"/>
    </row>
    <row r="7" spans="1:25" ht="15" customHeight="1" x14ac:dyDescent="0.3">
      <c r="A7" s="2">
        <f t="shared" si="2"/>
        <v>4</v>
      </c>
      <c r="B7" s="3" t="s">
        <v>193</v>
      </c>
      <c r="C7" s="3" t="s">
        <v>194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 t="s">
        <v>4</v>
      </c>
      <c r="P7" s="31"/>
      <c r="Q7" s="31"/>
      <c r="R7" s="31"/>
      <c r="S7" s="31"/>
      <c r="T7" s="31"/>
      <c r="U7" s="31"/>
      <c r="V7" s="31"/>
      <c r="W7" s="31"/>
      <c r="X7" s="84">
        <f t="shared" si="3"/>
        <v>9.5</v>
      </c>
      <c r="Y7" s="84"/>
    </row>
    <row r="8" spans="1:25" ht="15" customHeight="1" x14ac:dyDescent="0.3">
      <c r="A8" s="2">
        <f t="shared" si="2"/>
        <v>5</v>
      </c>
      <c r="B8" s="3" t="s">
        <v>195</v>
      </c>
      <c r="C8" s="3" t="s">
        <v>7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40"/>
      <c r="O8" s="31"/>
      <c r="P8" s="31"/>
      <c r="Q8" s="31"/>
      <c r="R8" s="31"/>
      <c r="S8" s="31"/>
      <c r="T8" s="31"/>
      <c r="U8" s="31"/>
      <c r="V8" s="31"/>
      <c r="W8" s="31"/>
      <c r="X8" s="84">
        <f t="shared" si="3"/>
        <v>10</v>
      </c>
      <c r="Y8" s="84"/>
    </row>
    <row r="9" spans="1:25" ht="15" customHeight="1" x14ac:dyDescent="0.3">
      <c r="A9" s="2">
        <f t="shared" si="2"/>
        <v>6</v>
      </c>
      <c r="B9" s="3" t="s">
        <v>293</v>
      </c>
      <c r="C9" s="3" t="s">
        <v>292</v>
      </c>
      <c r="D9" s="31"/>
      <c r="E9" s="31"/>
      <c r="F9" s="31"/>
      <c r="G9" s="31" t="s">
        <v>4</v>
      </c>
      <c r="H9" s="31"/>
      <c r="I9" s="31" t="s">
        <v>4</v>
      </c>
      <c r="J9" s="31" t="s">
        <v>4</v>
      </c>
      <c r="K9" s="31"/>
      <c r="L9" s="31"/>
      <c r="M9" s="31"/>
      <c r="N9" s="40"/>
      <c r="O9" s="31"/>
      <c r="P9" s="31"/>
      <c r="Q9" s="31" t="s">
        <v>4</v>
      </c>
      <c r="R9" s="31"/>
      <c r="S9" s="31"/>
      <c r="T9" s="31"/>
      <c r="U9" s="31" t="s">
        <v>4</v>
      </c>
      <c r="V9" s="31" t="s">
        <v>4</v>
      </c>
      <c r="W9" s="31" t="s">
        <v>4</v>
      </c>
      <c r="X9" s="84">
        <f t="shared" si="3"/>
        <v>6.5</v>
      </c>
      <c r="Y9" s="84"/>
    </row>
    <row r="10" spans="1:25" ht="15" customHeight="1" x14ac:dyDescent="0.3">
      <c r="A10" s="2">
        <f t="shared" si="2"/>
        <v>7</v>
      </c>
      <c r="B10" s="3" t="s">
        <v>196</v>
      </c>
      <c r="C10" s="3" t="s">
        <v>197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84">
        <f t="shared" si="3"/>
        <v>10</v>
      </c>
      <c r="Y10" s="84"/>
    </row>
    <row r="11" spans="1:25" ht="15" customHeight="1" x14ac:dyDescent="0.3">
      <c r="A11" s="2">
        <f t="shared" si="2"/>
        <v>8</v>
      </c>
      <c r="B11" s="14" t="s">
        <v>101</v>
      </c>
      <c r="C11" s="14" t="s">
        <v>47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84">
        <f t="shared" si="3"/>
        <v>10</v>
      </c>
      <c r="Y11" s="84"/>
    </row>
    <row r="12" spans="1:25" ht="15" customHeight="1" x14ac:dyDescent="0.3">
      <c r="A12" s="2">
        <f t="shared" si="2"/>
        <v>9</v>
      </c>
      <c r="B12" s="3" t="s">
        <v>94</v>
      </c>
      <c r="C12" s="3" t="s">
        <v>198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84">
        <f t="shared" si="3"/>
        <v>10</v>
      </c>
      <c r="Y12" s="84"/>
    </row>
    <row r="13" spans="1:25" ht="15" customHeight="1" x14ac:dyDescent="0.3">
      <c r="A13" s="2">
        <f t="shared" si="2"/>
        <v>10</v>
      </c>
      <c r="B13" s="14" t="s">
        <v>199</v>
      </c>
      <c r="C13" s="14" t="s">
        <v>200</v>
      </c>
      <c r="D13" s="31" t="s">
        <v>4</v>
      </c>
      <c r="E13" s="31"/>
      <c r="F13" s="31" t="s">
        <v>4</v>
      </c>
      <c r="G13" s="31"/>
      <c r="H13" s="31"/>
      <c r="I13" s="31" t="s">
        <v>4</v>
      </c>
      <c r="J13" s="31"/>
      <c r="K13" s="31"/>
      <c r="L13" s="31"/>
      <c r="M13" s="31"/>
      <c r="N13" s="31"/>
      <c r="O13" s="31"/>
      <c r="P13" s="31" t="s">
        <v>4</v>
      </c>
      <c r="Q13" s="31" t="s">
        <v>4</v>
      </c>
      <c r="R13" s="31"/>
      <c r="S13" s="31" t="s">
        <v>4</v>
      </c>
      <c r="T13" s="31"/>
      <c r="U13" s="31" t="s">
        <v>4</v>
      </c>
      <c r="V13" s="31"/>
      <c r="W13" s="31"/>
      <c r="X13" s="84">
        <f t="shared" si="3"/>
        <v>6.5</v>
      </c>
      <c r="Y13" s="84"/>
    </row>
    <row r="14" spans="1:25" ht="15" customHeight="1" x14ac:dyDescent="0.3">
      <c r="A14" s="2">
        <f t="shared" si="2"/>
        <v>11</v>
      </c>
      <c r="B14" s="3" t="s">
        <v>102</v>
      </c>
      <c r="C14" s="3" t="s">
        <v>12</v>
      </c>
      <c r="D14" s="31"/>
      <c r="E14" s="31"/>
      <c r="F14" s="31"/>
      <c r="G14" s="31"/>
      <c r="H14" s="31"/>
      <c r="I14" s="31" t="s">
        <v>4</v>
      </c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84">
        <f t="shared" si="3"/>
        <v>9.5</v>
      </c>
      <c r="Y14" s="84"/>
    </row>
    <row r="15" spans="1:25" ht="15" customHeight="1" x14ac:dyDescent="0.3">
      <c r="A15" s="2">
        <f t="shared" si="2"/>
        <v>12</v>
      </c>
      <c r="B15" s="3" t="s">
        <v>66</v>
      </c>
      <c r="C15" s="3" t="s">
        <v>201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 t="s">
        <v>4</v>
      </c>
      <c r="R15" s="31"/>
      <c r="S15" s="31"/>
      <c r="T15" s="31"/>
      <c r="U15" s="31"/>
      <c r="V15" s="31"/>
      <c r="W15" s="31"/>
      <c r="X15" s="84">
        <f t="shared" si="3"/>
        <v>9.5</v>
      </c>
      <c r="Y15" s="84"/>
    </row>
    <row r="16" spans="1:25" ht="15" customHeight="1" x14ac:dyDescent="0.3">
      <c r="A16" s="2">
        <f t="shared" si="2"/>
        <v>13</v>
      </c>
      <c r="B16" s="3" t="s">
        <v>202</v>
      </c>
      <c r="C16" s="3" t="s">
        <v>43</v>
      </c>
      <c r="D16" s="31"/>
      <c r="E16" s="31"/>
      <c r="F16" s="31" t="s">
        <v>4</v>
      </c>
      <c r="G16" s="31" t="s">
        <v>4</v>
      </c>
      <c r="H16" s="31"/>
      <c r="I16" s="31" t="s">
        <v>4</v>
      </c>
      <c r="J16" s="31"/>
      <c r="K16" s="31"/>
      <c r="L16" s="31"/>
      <c r="M16" s="31"/>
      <c r="N16" s="31"/>
      <c r="O16" s="31"/>
      <c r="P16" s="31"/>
      <c r="Q16" s="31" t="s">
        <v>4</v>
      </c>
      <c r="R16" s="31"/>
      <c r="S16" s="31" t="s">
        <v>4</v>
      </c>
      <c r="T16" s="31"/>
      <c r="U16" s="31" t="s">
        <v>4</v>
      </c>
      <c r="V16" s="31"/>
      <c r="W16" s="31" t="s">
        <v>4</v>
      </c>
      <c r="X16" s="84">
        <f t="shared" si="3"/>
        <v>6.5</v>
      </c>
      <c r="Y16" s="84"/>
    </row>
    <row r="17" spans="1:25" ht="15" customHeight="1" x14ac:dyDescent="0.3">
      <c r="A17" s="2">
        <f t="shared" si="2"/>
        <v>14</v>
      </c>
      <c r="B17" s="3" t="s">
        <v>289</v>
      </c>
      <c r="C17" s="3" t="s">
        <v>43</v>
      </c>
      <c r="D17" s="31"/>
      <c r="E17" s="31"/>
      <c r="F17" s="31"/>
      <c r="G17" s="31"/>
      <c r="H17" s="31"/>
      <c r="I17" s="31" t="s">
        <v>4</v>
      </c>
      <c r="J17" s="31"/>
      <c r="K17" s="31"/>
      <c r="L17" s="31"/>
      <c r="M17" s="31"/>
      <c r="N17" s="31"/>
      <c r="O17" s="31"/>
      <c r="P17" s="31"/>
      <c r="Q17" s="31" t="s">
        <v>4</v>
      </c>
      <c r="R17" s="31"/>
      <c r="S17" s="31"/>
      <c r="T17" s="31"/>
      <c r="U17" s="31"/>
      <c r="V17" s="31"/>
      <c r="W17" s="31"/>
      <c r="X17" s="84">
        <f t="shared" si="3"/>
        <v>9</v>
      </c>
      <c r="Y17" s="84"/>
    </row>
    <row r="18" spans="1:25" ht="15" customHeight="1" x14ac:dyDescent="0.3">
      <c r="A18" s="2">
        <f t="shared" si="2"/>
        <v>15</v>
      </c>
      <c r="B18" s="3" t="s">
        <v>111</v>
      </c>
      <c r="C18" s="3" t="s">
        <v>204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84">
        <f t="shared" si="3"/>
        <v>10</v>
      </c>
      <c r="Y18" s="84"/>
    </row>
    <row r="19" spans="1:25" ht="15" customHeight="1" x14ac:dyDescent="0.3">
      <c r="A19" s="2">
        <f t="shared" si="2"/>
        <v>16</v>
      </c>
      <c r="B19" s="3" t="s">
        <v>205</v>
      </c>
      <c r="C19" s="3" t="s">
        <v>206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 t="s">
        <v>4</v>
      </c>
      <c r="R19" s="31"/>
      <c r="S19" s="31"/>
      <c r="T19" s="31"/>
      <c r="U19" s="31"/>
      <c r="V19" s="31"/>
      <c r="W19" s="31"/>
      <c r="X19" s="84">
        <f>COUNTBLANK(D19:W19)/2</f>
        <v>9.5</v>
      </c>
      <c r="Y19" s="84"/>
    </row>
    <row r="20" spans="1:25" ht="15" customHeight="1" x14ac:dyDescent="0.3">
      <c r="A20" s="2">
        <f t="shared" si="2"/>
        <v>17</v>
      </c>
      <c r="B20" s="3" t="s">
        <v>207</v>
      </c>
      <c r="C20" s="3" t="s">
        <v>112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84">
        <f t="shared" ref="X20:X22" si="4">COUNTBLANK(D20:W20)/2</f>
        <v>10</v>
      </c>
      <c r="Y20" s="84"/>
    </row>
    <row r="21" spans="1:25" ht="15" customHeight="1" x14ac:dyDescent="0.3">
      <c r="A21" s="2">
        <f t="shared" si="2"/>
        <v>18</v>
      </c>
      <c r="B21" s="3" t="s">
        <v>208</v>
      </c>
      <c r="C21" s="3" t="s">
        <v>63</v>
      </c>
      <c r="D21" s="31"/>
      <c r="E21" s="31"/>
      <c r="F21" s="31"/>
      <c r="G21" s="31"/>
      <c r="H21" s="31"/>
      <c r="I21" s="31" t="s">
        <v>4</v>
      </c>
      <c r="J21" s="31"/>
      <c r="K21" s="31"/>
      <c r="L21" s="31"/>
      <c r="M21" s="31"/>
      <c r="N21" s="31"/>
      <c r="O21" s="31"/>
      <c r="P21" s="31" t="s">
        <v>4</v>
      </c>
      <c r="Q21" s="31"/>
      <c r="R21" s="31"/>
      <c r="S21" s="31"/>
      <c r="T21" s="31"/>
      <c r="U21" s="31"/>
      <c r="V21" s="31"/>
      <c r="W21" s="31"/>
      <c r="X21" s="84">
        <f t="shared" si="4"/>
        <v>9</v>
      </c>
      <c r="Y21" s="84"/>
    </row>
    <row r="22" spans="1:25" ht="15" customHeight="1" x14ac:dyDescent="0.3">
      <c r="A22" s="2">
        <f t="shared" si="2"/>
        <v>19</v>
      </c>
      <c r="B22" s="3" t="s">
        <v>209</v>
      </c>
      <c r="C22" s="3" t="s">
        <v>44</v>
      </c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84">
        <f t="shared" si="4"/>
        <v>10</v>
      </c>
      <c r="Y22" s="84"/>
    </row>
    <row r="23" spans="1:25" ht="15" customHeight="1" x14ac:dyDescent="0.3">
      <c r="A23" s="2"/>
      <c r="B23" s="3"/>
      <c r="C23" s="3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112"/>
      <c r="Y23" s="113"/>
    </row>
    <row r="24" spans="1:25" s="10" customFormat="1" ht="19.95" customHeight="1" x14ac:dyDescent="0.3">
      <c r="A24" s="108" t="s">
        <v>14</v>
      </c>
      <c r="B24" s="108"/>
      <c r="C24" s="108"/>
      <c r="D24" s="15">
        <f>COUNTIF(D3:D23,"X")</f>
        <v>1</v>
      </c>
      <c r="E24" s="15">
        <f t="shared" ref="E24:W24" si="5">COUNTIF(E4:E23,"X")</f>
        <v>0</v>
      </c>
      <c r="F24" s="15">
        <f t="shared" si="5"/>
        <v>4</v>
      </c>
      <c r="G24" s="15">
        <f t="shared" si="5"/>
        <v>4</v>
      </c>
      <c r="H24" s="15">
        <f t="shared" si="5"/>
        <v>0</v>
      </c>
      <c r="I24" s="15">
        <f t="shared" si="5"/>
        <v>7</v>
      </c>
      <c r="J24" s="15">
        <f t="shared" si="5"/>
        <v>2</v>
      </c>
      <c r="K24" s="15">
        <f t="shared" si="5"/>
        <v>0</v>
      </c>
      <c r="L24" s="15">
        <f t="shared" si="5"/>
        <v>1</v>
      </c>
      <c r="M24" s="15">
        <f t="shared" si="5"/>
        <v>0</v>
      </c>
      <c r="N24" s="15">
        <f t="shared" si="5"/>
        <v>0</v>
      </c>
      <c r="O24" s="15">
        <f t="shared" si="5"/>
        <v>1</v>
      </c>
      <c r="P24" s="15">
        <f t="shared" si="5"/>
        <v>3</v>
      </c>
      <c r="Q24" s="15">
        <f t="shared" si="5"/>
        <v>8</v>
      </c>
      <c r="R24" s="15">
        <f t="shared" si="5"/>
        <v>1</v>
      </c>
      <c r="S24" s="15">
        <f t="shared" si="5"/>
        <v>2</v>
      </c>
      <c r="T24" s="15">
        <f t="shared" si="5"/>
        <v>0</v>
      </c>
      <c r="U24" s="15">
        <f t="shared" si="5"/>
        <v>4</v>
      </c>
      <c r="V24" s="15">
        <f t="shared" si="5"/>
        <v>2</v>
      </c>
      <c r="W24" s="15">
        <f t="shared" si="5"/>
        <v>3</v>
      </c>
      <c r="X24" s="110"/>
      <c r="Y24" s="111"/>
    </row>
    <row r="26" spans="1:25" ht="19.95" customHeight="1" x14ac:dyDescent="0.3">
      <c r="B26" s="107" t="s">
        <v>27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</row>
    <row r="27" spans="1:25" ht="19.95" customHeight="1" x14ac:dyDescent="0.3">
      <c r="B27" s="15" t="s">
        <v>38</v>
      </c>
      <c r="C27" s="15">
        <f>COUNT(X4:X23)</f>
        <v>19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 t="s">
        <v>37</v>
      </c>
      <c r="T27" s="108"/>
      <c r="U27" s="108"/>
      <c r="V27" s="109">
        <f>AVERAGE(X4:X23)</f>
        <v>8.8684210526315788</v>
      </c>
      <c r="W27" s="109"/>
      <c r="X27" s="109"/>
    </row>
    <row r="28" spans="1:25" ht="19.95" customHeight="1" x14ac:dyDescent="0.3">
      <c r="B28" s="15" t="s">
        <v>23</v>
      </c>
      <c r="C28" s="6" t="s">
        <v>20</v>
      </c>
      <c r="D28" s="81" t="s">
        <v>21</v>
      </c>
      <c r="E28" s="81"/>
      <c r="F28" s="81"/>
      <c r="G28" s="87" t="s">
        <v>26</v>
      </c>
      <c r="H28" s="87"/>
      <c r="I28" s="87"/>
      <c r="J28" s="87" t="s">
        <v>22</v>
      </c>
      <c r="K28" s="87"/>
      <c r="L28" s="87"/>
      <c r="M28" s="86" t="s">
        <v>19</v>
      </c>
      <c r="N28" s="86"/>
      <c r="O28" s="86"/>
      <c r="P28" s="87" t="s">
        <v>18</v>
      </c>
      <c r="Q28" s="87"/>
      <c r="R28" s="87"/>
      <c r="S28" s="87" t="s">
        <v>17</v>
      </c>
      <c r="T28" s="87"/>
      <c r="U28" s="87"/>
      <c r="V28" s="87" t="s">
        <v>16</v>
      </c>
      <c r="W28" s="87"/>
      <c r="X28" s="87"/>
    </row>
    <row r="29" spans="1:25" ht="19.95" customHeight="1" x14ac:dyDescent="0.3">
      <c r="B29" s="15" t="s">
        <v>24</v>
      </c>
      <c r="C29" s="7" t="s">
        <v>29</v>
      </c>
      <c r="D29" s="93" t="s">
        <v>30</v>
      </c>
      <c r="E29" s="93"/>
      <c r="F29" s="93"/>
      <c r="G29" s="93" t="s">
        <v>31</v>
      </c>
      <c r="H29" s="93"/>
      <c r="I29" s="93"/>
      <c r="J29" s="93" t="s">
        <v>32</v>
      </c>
      <c r="K29" s="93"/>
      <c r="L29" s="93"/>
      <c r="M29" s="95" t="s">
        <v>33</v>
      </c>
      <c r="N29" s="95"/>
      <c r="O29" s="95"/>
      <c r="P29" s="93" t="s">
        <v>34</v>
      </c>
      <c r="Q29" s="93"/>
      <c r="R29" s="93"/>
      <c r="S29" s="93" t="s">
        <v>35</v>
      </c>
      <c r="T29" s="93"/>
      <c r="U29" s="93"/>
      <c r="V29" s="93" t="s">
        <v>36</v>
      </c>
      <c r="W29" s="93"/>
      <c r="X29" s="93"/>
    </row>
    <row r="30" spans="1:25" ht="19.95" customHeight="1" x14ac:dyDescent="0.3">
      <c r="B30" s="15" t="s">
        <v>25</v>
      </c>
      <c r="C30" s="13">
        <f>(COUNTIF(X4:X23,"&gt;=0,5")-COUNTIF(X4:X23,"&gt;1,5"))/C27</f>
        <v>0</v>
      </c>
      <c r="D30" s="96">
        <f>(COUNTIF(X4:X23,"&gt;1,5")-COUNTIF(X4:X23,"&gt;3"))/C27</f>
        <v>0</v>
      </c>
      <c r="E30" s="97"/>
      <c r="F30" s="98"/>
      <c r="G30" s="96">
        <f>(COUNTIF(X4:X23,"&gt;3")-COUNTIF(X4:X23,"&gt;4,5"))/C27</f>
        <v>5.2631578947368418E-2</v>
      </c>
      <c r="H30" s="97"/>
      <c r="I30" s="98"/>
      <c r="J30" s="96">
        <f>(COUNTIF(X4:X23,"&gt;4,5")-COUNTIF(X4:X23,"&gt;5,5"))/C27</f>
        <v>0</v>
      </c>
      <c r="K30" s="97"/>
      <c r="L30" s="98"/>
      <c r="M30" s="99">
        <f>(COUNTIF(X4:X23,"&gt;5,5")-COUNTIF(X4:X23,"&gt;6,5"))/C27</f>
        <v>0.15789473684210525</v>
      </c>
      <c r="N30" s="100"/>
      <c r="O30" s="101"/>
      <c r="P30" s="94">
        <f>(COUNTIF(X4:X23,"&gt;6,5")-COUNTIF(X4:X23,"&gt;7,5"))/C27</f>
        <v>0</v>
      </c>
      <c r="Q30" s="94"/>
      <c r="R30" s="94"/>
      <c r="S30" s="94">
        <f>(COUNTIF(X4:X23,"&gt;7,5")-COUNTIF(X4:X23,"&gt;8,5"))/C27</f>
        <v>5.2631578947368418E-2</v>
      </c>
      <c r="T30" s="94"/>
      <c r="U30" s="94"/>
      <c r="V30" s="94">
        <f>COUNTIF(X4:X23,"&gt;8,5")/C27</f>
        <v>0.73684210526315785</v>
      </c>
      <c r="W30" s="94"/>
      <c r="X30" s="94"/>
    </row>
  </sheetData>
  <mergeCells count="52">
    <mergeCell ref="D29:F29"/>
    <mergeCell ref="G29:I29"/>
    <mergeCell ref="V30:X30"/>
    <mergeCell ref="D30:F30"/>
    <mergeCell ref="G30:I30"/>
    <mergeCell ref="J30:L30"/>
    <mergeCell ref="M30:O30"/>
    <mergeCell ref="P30:R30"/>
    <mergeCell ref="S30:U30"/>
    <mergeCell ref="V29:X29"/>
    <mergeCell ref="J29:L29"/>
    <mergeCell ref="M29:O29"/>
    <mergeCell ref="P29:R29"/>
    <mergeCell ref="S29:U29"/>
    <mergeCell ref="A24:C24"/>
    <mergeCell ref="X24:Y24"/>
    <mergeCell ref="X23:Y23"/>
    <mergeCell ref="X22:Y22"/>
    <mergeCell ref="X6:Y6"/>
    <mergeCell ref="X9:Y9"/>
    <mergeCell ref="B26:X26"/>
    <mergeCell ref="V28:X28"/>
    <mergeCell ref="D27:R27"/>
    <mergeCell ref="S27:U27"/>
    <mergeCell ref="V27:X27"/>
    <mergeCell ref="S28:U28"/>
    <mergeCell ref="D28:F28"/>
    <mergeCell ref="G28:I28"/>
    <mergeCell ref="J28:L28"/>
    <mergeCell ref="M28:O28"/>
    <mergeCell ref="P28:R28"/>
    <mergeCell ref="X4:Y4"/>
    <mergeCell ref="X5:Y5"/>
    <mergeCell ref="X19:Y19"/>
    <mergeCell ref="X7:Y7"/>
    <mergeCell ref="X8:Y8"/>
    <mergeCell ref="X18:Y18"/>
    <mergeCell ref="X10:Y10"/>
    <mergeCell ref="X11:Y11"/>
    <mergeCell ref="X12:Y12"/>
    <mergeCell ref="X13:Y13"/>
    <mergeCell ref="A1:Y1"/>
    <mergeCell ref="A2:A3"/>
    <mergeCell ref="B2:C2"/>
    <mergeCell ref="D2:W2"/>
    <mergeCell ref="X2:Y3"/>
    <mergeCell ref="X14:Y14"/>
    <mergeCell ref="X15:Y15"/>
    <mergeCell ref="X16:Y16"/>
    <mergeCell ref="X17:Y17"/>
    <mergeCell ref="X21:Y21"/>
    <mergeCell ref="X20:Y20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  <col min="26" max="26" width="8.6640625" customWidth="1"/>
  </cols>
  <sheetData>
    <row r="1" spans="1:25" ht="19.95" customHeight="1" x14ac:dyDescent="0.3">
      <c r="A1" s="80" t="s">
        <v>307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19.95" customHeight="1" x14ac:dyDescent="0.3">
      <c r="A2" s="81" t="s">
        <v>3</v>
      </c>
      <c r="B2" s="106" t="s">
        <v>76</v>
      </c>
      <c r="C2" s="106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 t="s">
        <v>49</v>
      </c>
      <c r="Y2" s="82"/>
    </row>
    <row r="3" spans="1:25" ht="19.95" customHeight="1" x14ac:dyDescent="0.3">
      <c r="A3" s="81"/>
      <c r="B3" s="6" t="s">
        <v>1</v>
      </c>
      <c r="C3" s="6" t="s">
        <v>2</v>
      </c>
      <c r="D3" s="6">
        <v>1</v>
      </c>
      <c r="E3" s="6">
        <f>D3+1</f>
        <v>2</v>
      </c>
      <c r="F3" s="6">
        <f t="shared" ref="F3:W3" si="0">E3+1</f>
        <v>3</v>
      </c>
      <c r="G3" s="6">
        <f t="shared" si="0"/>
        <v>4</v>
      </c>
      <c r="H3" s="6">
        <f t="shared" si="0"/>
        <v>5</v>
      </c>
      <c r="I3" s="6">
        <f t="shared" si="0"/>
        <v>6</v>
      </c>
      <c r="J3" s="6">
        <f t="shared" si="0"/>
        <v>7</v>
      </c>
      <c r="K3" s="6">
        <f t="shared" si="0"/>
        <v>8</v>
      </c>
      <c r="L3" s="6">
        <f t="shared" si="0"/>
        <v>9</v>
      </c>
      <c r="M3" s="6">
        <f t="shared" si="0"/>
        <v>10</v>
      </c>
      <c r="N3" s="6">
        <f t="shared" si="0"/>
        <v>11</v>
      </c>
      <c r="O3" s="6">
        <f t="shared" si="0"/>
        <v>12</v>
      </c>
      <c r="P3" s="6">
        <f t="shared" si="0"/>
        <v>13</v>
      </c>
      <c r="Q3" s="6">
        <f t="shared" si="0"/>
        <v>14</v>
      </c>
      <c r="R3" s="6">
        <f t="shared" si="0"/>
        <v>15</v>
      </c>
      <c r="S3" s="6">
        <f t="shared" si="0"/>
        <v>16</v>
      </c>
      <c r="T3" s="6">
        <f t="shared" si="0"/>
        <v>17</v>
      </c>
      <c r="U3" s="6">
        <f t="shared" si="0"/>
        <v>18</v>
      </c>
      <c r="V3" s="6">
        <f t="shared" si="0"/>
        <v>19</v>
      </c>
      <c r="W3" s="6">
        <f t="shared" si="0"/>
        <v>20</v>
      </c>
      <c r="X3" s="82"/>
      <c r="Y3" s="82"/>
    </row>
    <row r="4" spans="1:25" ht="15" customHeight="1" x14ac:dyDescent="0.3">
      <c r="A4" s="11">
        <v>1</v>
      </c>
      <c r="B4" s="8" t="s">
        <v>116</v>
      </c>
      <c r="C4" s="8" t="s">
        <v>11</v>
      </c>
      <c r="D4" s="32"/>
      <c r="E4" s="32"/>
      <c r="F4" s="32" t="s">
        <v>4</v>
      </c>
      <c r="G4" s="32" t="s">
        <v>4</v>
      </c>
      <c r="H4" s="32" t="s">
        <v>4</v>
      </c>
      <c r="I4" s="32" t="s">
        <v>4</v>
      </c>
      <c r="J4" s="32" t="s">
        <v>4</v>
      </c>
      <c r="K4" s="32"/>
      <c r="L4" s="32"/>
      <c r="M4" s="32"/>
      <c r="N4" s="32" t="s">
        <v>4</v>
      </c>
      <c r="O4" s="32" t="s">
        <v>4</v>
      </c>
      <c r="P4" s="32" t="s">
        <v>4</v>
      </c>
      <c r="Q4" s="32" t="s">
        <v>4</v>
      </c>
      <c r="R4" s="32"/>
      <c r="S4" s="32" t="s">
        <v>4</v>
      </c>
      <c r="T4" s="32" t="s">
        <v>4</v>
      </c>
      <c r="U4" s="32" t="s">
        <v>4</v>
      </c>
      <c r="V4" s="32" t="s">
        <v>4</v>
      </c>
      <c r="W4" s="32" t="s">
        <v>4</v>
      </c>
      <c r="X4" s="83">
        <f>COUNTIF(D4:W4,"")/2</f>
        <v>3</v>
      </c>
      <c r="Y4" s="83"/>
    </row>
    <row r="5" spans="1:25" ht="15" customHeight="1" x14ac:dyDescent="0.3">
      <c r="A5" s="2">
        <f>A4+1</f>
        <v>2</v>
      </c>
      <c r="B5" s="3" t="s">
        <v>210</v>
      </c>
      <c r="C5" s="3" t="s">
        <v>204</v>
      </c>
      <c r="D5" s="31"/>
      <c r="E5" s="31"/>
      <c r="F5" s="31"/>
      <c r="G5" s="31" t="s">
        <v>4</v>
      </c>
      <c r="H5" s="31"/>
      <c r="I5" s="31" t="s">
        <v>4</v>
      </c>
      <c r="J5" s="31"/>
      <c r="K5" s="31"/>
      <c r="L5" s="31"/>
      <c r="M5" s="31"/>
      <c r="N5" s="31"/>
      <c r="O5" s="31"/>
      <c r="P5" s="31"/>
      <c r="Q5" s="31" t="s">
        <v>4</v>
      </c>
      <c r="R5" s="31"/>
      <c r="S5" s="31" t="s">
        <v>4</v>
      </c>
      <c r="T5" s="31" t="s">
        <v>4</v>
      </c>
      <c r="U5" s="31" t="s">
        <v>4</v>
      </c>
      <c r="V5" s="31"/>
      <c r="W5" s="31" t="s">
        <v>4</v>
      </c>
      <c r="X5" s="84">
        <f t="shared" ref="X5" si="1">COUNTIF(D5:W5,"")/2</f>
        <v>6.5</v>
      </c>
      <c r="Y5" s="84"/>
    </row>
    <row r="6" spans="1:25" ht="15" customHeight="1" x14ac:dyDescent="0.3">
      <c r="A6" s="2">
        <f t="shared" ref="A6:A22" si="2">A5+1</f>
        <v>3</v>
      </c>
      <c r="B6" s="3" t="s">
        <v>211</v>
      </c>
      <c r="C6" s="3" t="s">
        <v>212</v>
      </c>
      <c r="D6" s="31"/>
      <c r="E6" s="31"/>
      <c r="F6" s="31"/>
      <c r="G6" s="31" t="s">
        <v>4</v>
      </c>
      <c r="H6" s="31"/>
      <c r="I6" s="31" t="s">
        <v>4</v>
      </c>
      <c r="J6" s="31"/>
      <c r="K6" s="31"/>
      <c r="L6" s="31"/>
      <c r="M6" s="31"/>
      <c r="N6" s="31" t="s">
        <v>4</v>
      </c>
      <c r="O6" s="31"/>
      <c r="P6" s="31"/>
      <c r="Q6" s="31"/>
      <c r="R6" s="31"/>
      <c r="S6" s="31"/>
      <c r="T6" s="31" t="s">
        <v>4</v>
      </c>
      <c r="U6" s="31"/>
      <c r="V6" s="31"/>
      <c r="W6" s="31" t="s">
        <v>4</v>
      </c>
      <c r="X6" s="84">
        <f t="shared" ref="X6:X10" si="3">COUNTIF(D6:W6,"")/2</f>
        <v>7.5</v>
      </c>
      <c r="Y6" s="84"/>
    </row>
    <row r="7" spans="1:25" ht="15" customHeight="1" x14ac:dyDescent="0.3">
      <c r="A7" s="2"/>
      <c r="B7" s="3" t="s">
        <v>294</v>
      </c>
      <c r="C7" s="3" t="s">
        <v>51</v>
      </c>
      <c r="D7" s="31"/>
      <c r="E7" s="31"/>
      <c r="F7" s="31" t="s">
        <v>4</v>
      </c>
      <c r="G7" s="31"/>
      <c r="H7" s="31"/>
      <c r="I7" s="31" t="s">
        <v>4</v>
      </c>
      <c r="J7" s="31" t="s">
        <v>4</v>
      </c>
      <c r="K7" s="31"/>
      <c r="L7" s="31" t="s">
        <v>4</v>
      </c>
      <c r="M7" s="31"/>
      <c r="N7" s="31"/>
      <c r="O7" s="31"/>
      <c r="P7" s="31" t="s">
        <v>4</v>
      </c>
      <c r="Q7" s="31" t="s">
        <v>4</v>
      </c>
      <c r="R7" s="31"/>
      <c r="S7" s="31"/>
      <c r="T7" s="31" t="s">
        <v>4</v>
      </c>
      <c r="U7" s="31"/>
      <c r="V7" s="31"/>
      <c r="W7" s="31" t="s">
        <v>4</v>
      </c>
      <c r="X7" s="84">
        <f t="shared" ref="X7" si="4">COUNTIF(D7:W7,"")/2</f>
        <v>6</v>
      </c>
      <c r="Y7" s="84"/>
    </row>
    <row r="8" spans="1:25" ht="15" customHeight="1" x14ac:dyDescent="0.3">
      <c r="A8" s="2">
        <f>A6+1</f>
        <v>4</v>
      </c>
      <c r="B8" s="3" t="s">
        <v>105</v>
      </c>
      <c r="C8" s="3" t="s">
        <v>106</v>
      </c>
      <c r="D8" s="31"/>
      <c r="E8" s="31"/>
      <c r="F8" s="31" t="s">
        <v>4</v>
      </c>
      <c r="G8" s="31"/>
      <c r="H8" s="31"/>
      <c r="I8" s="31" t="s">
        <v>4</v>
      </c>
      <c r="J8" s="31"/>
      <c r="K8" s="31"/>
      <c r="L8" s="31"/>
      <c r="M8" s="31"/>
      <c r="N8" s="40"/>
      <c r="O8" s="31"/>
      <c r="P8" s="31" t="s">
        <v>4</v>
      </c>
      <c r="Q8" s="31" t="s">
        <v>4</v>
      </c>
      <c r="R8" s="31"/>
      <c r="S8" s="31" t="s">
        <v>4</v>
      </c>
      <c r="T8" s="31"/>
      <c r="U8" s="31" t="s">
        <v>4</v>
      </c>
      <c r="V8" s="31" t="s">
        <v>4</v>
      </c>
      <c r="W8" s="31" t="s">
        <v>4</v>
      </c>
      <c r="X8" s="84">
        <f t="shared" si="3"/>
        <v>6</v>
      </c>
      <c r="Y8" s="84"/>
    </row>
    <row r="9" spans="1:25" ht="15" customHeight="1" x14ac:dyDescent="0.3">
      <c r="A9" s="2">
        <f t="shared" si="2"/>
        <v>5</v>
      </c>
      <c r="B9" s="3" t="s">
        <v>213</v>
      </c>
      <c r="C9" s="3" t="s">
        <v>201</v>
      </c>
      <c r="D9" s="31"/>
      <c r="E9" s="31"/>
      <c r="F9" s="31" t="s">
        <v>4</v>
      </c>
      <c r="G9" s="31" t="s">
        <v>4</v>
      </c>
      <c r="H9" s="31"/>
      <c r="I9" s="31" t="s">
        <v>4</v>
      </c>
      <c r="J9" s="31"/>
      <c r="K9" s="31"/>
      <c r="L9" s="31" t="s">
        <v>4</v>
      </c>
      <c r="M9" s="31"/>
      <c r="N9" s="31"/>
      <c r="O9" s="31"/>
      <c r="P9" s="31"/>
      <c r="Q9" s="31" t="s">
        <v>4</v>
      </c>
      <c r="R9" s="31"/>
      <c r="S9" s="31"/>
      <c r="T9" s="31"/>
      <c r="U9" s="31"/>
      <c r="V9" s="31"/>
      <c r="W9" s="31" t="s">
        <v>4</v>
      </c>
      <c r="X9" s="84">
        <f t="shared" si="3"/>
        <v>7</v>
      </c>
      <c r="Y9" s="84"/>
    </row>
    <row r="10" spans="1:25" ht="15" customHeight="1" x14ac:dyDescent="0.3">
      <c r="A10" s="2">
        <f t="shared" si="2"/>
        <v>6</v>
      </c>
      <c r="B10" s="3" t="s">
        <v>107</v>
      </c>
      <c r="C10" s="3" t="s">
        <v>71</v>
      </c>
      <c r="D10" s="31"/>
      <c r="E10" s="31"/>
      <c r="F10" s="31" t="s">
        <v>4</v>
      </c>
      <c r="G10" s="31" t="s">
        <v>4</v>
      </c>
      <c r="H10" s="31" t="s">
        <v>4</v>
      </c>
      <c r="I10" s="31" t="s">
        <v>4</v>
      </c>
      <c r="J10" s="31" t="s">
        <v>4</v>
      </c>
      <c r="K10" s="31"/>
      <c r="L10" s="31"/>
      <c r="M10" s="31" t="s">
        <v>4</v>
      </c>
      <c r="N10" s="31" t="s">
        <v>4</v>
      </c>
      <c r="O10" s="31"/>
      <c r="P10" s="31"/>
      <c r="Q10" s="31" t="s">
        <v>4</v>
      </c>
      <c r="R10" s="31"/>
      <c r="S10" s="31" t="s">
        <v>4</v>
      </c>
      <c r="T10" s="31" t="s">
        <v>4</v>
      </c>
      <c r="U10" s="31"/>
      <c r="V10" s="31" t="s">
        <v>4</v>
      </c>
      <c r="W10" s="31" t="s">
        <v>4</v>
      </c>
      <c r="X10" s="84">
        <f t="shared" si="3"/>
        <v>4</v>
      </c>
      <c r="Y10" s="84"/>
    </row>
    <row r="11" spans="1:25" ht="15" customHeight="1" x14ac:dyDescent="0.3">
      <c r="A11" s="2">
        <f t="shared" si="2"/>
        <v>7</v>
      </c>
      <c r="B11" s="3" t="s">
        <v>216</v>
      </c>
      <c r="C11" s="3" t="s">
        <v>11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84" t="s">
        <v>5</v>
      </c>
      <c r="Y11" s="84"/>
    </row>
    <row r="12" spans="1:25" ht="15" customHeight="1" x14ac:dyDescent="0.3">
      <c r="A12" s="2">
        <f t="shared" si="2"/>
        <v>8</v>
      </c>
      <c r="B12" s="3" t="s">
        <v>218</v>
      </c>
      <c r="C12" s="3" t="s">
        <v>219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84" t="s">
        <v>5</v>
      </c>
      <c r="Y12" s="84"/>
    </row>
    <row r="13" spans="1:25" ht="15" customHeight="1" x14ac:dyDescent="0.3">
      <c r="A13" s="2">
        <f t="shared" si="2"/>
        <v>9</v>
      </c>
      <c r="B13" s="3" t="s">
        <v>220</v>
      </c>
      <c r="C13" s="3" t="s">
        <v>51</v>
      </c>
      <c r="D13" s="31"/>
      <c r="E13" s="31"/>
      <c r="F13" s="31" t="s">
        <v>4</v>
      </c>
      <c r="G13" s="31"/>
      <c r="H13" s="31"/>
      <c r="I13" s="31" t="s">
        <v>4</v>
      </c>
      <c r="J13" s="31"/>
      <c r="K13" s="31"/>
      <c r="L13" s="31"/>
      <c r="M13" s="31"/>
      <c r="N13" s="31" t="s">
        <v>4</v>
      </c>
      <c r="O13" s="31"/>
      <c r="P13" s="31" t="s">
        <v>4</v>
      </c>
      <c r="Q13" s="31" t="s">
        <v>4</v>
      </c>
      <c r="R13" s="31"/>
      <c r="S13" s="31"/>
      <c r="T13" s="31" t="s">
        <v>4</v>
      </c>
      <c r="U13" s="31" t="s">
        <v>4</v>
      </c>
      <c r="V13" s="31" t="s">
        <v>4</v>
      </c>
      <c r="W13" s="31"/>
      <c r="X13" s="84">
        <f t="shared" ref="X13" si="5">COUNTBLANK(D13:W13)/2</f>
        <v>6</v>
      </c>
      <c r="Y13" s="84"/>
    </row>
    <row r="14" spans="1:25" ht="15" customHeight="1" x14ac:dyDescent="0.3">
      <c r="A14" s="2">
        <f t="shared" si="2"/>
        <v>10</v>
      </c>
      <c r="B14" s="3" t="s">
        <v>220</v>
      </c>
      <c r="C14" s="3" t="s">
        <v>64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84" t="s">
        <v>5</v>
      </c>
      <c r="Y14" s="84"/>
    </row>
    <row r="15" spans="1:25" ht="15" customHeight="1" x14ac:dyDescent="0.3">
      <c r="A15" s="2">
        <f t="shared" si="2"/>
        <v>11</v>
      </c>
      <c r="B15" s="3" t="s">
        <v>221</v>
      </c>
      <c r="C15" s="3" t="s">
        <v>222</v>
      </c>
      <c r="D15" s="31"/>
      <c r="E15" s="31"/>
      <c r="F15" s="31" t="s">
        <v>4</v>
      </c>
      <c r="G15" s="31"/>
      <c r="H15" s="31" t="s">
        <v>4</v>
      </c>
      <c r="I15" s="31" t="s">
        <v>4</v>
      </c>
      <c r="J15" s="31" t="s">
        <v>4</v>
      </c>
      <c r="K15" s="31"/>
      <c r="L15" s="31"/>
      <c r="M15" s="31"/>
      <c r="N15" s="31"/>
      <c r="O15" s="31"/>
      <c r="P15" s="31" t="s">
        <v>4</v>
      </c>
      <c r="Q15" s="31" t="s">
        <v>4</v>
      </c>
      <c r="R15" s="31"/>
      <c r="S15" s="31"/>
      <c r="T15" s="31" t="s">
        <v>4</v>
      </c>
      <c r="U15" s="31" t="s">
        <v>4</v>
      </c>
      <c r="V15" s="31" t="s">
        <v>4</v>
      </c>
      <c r="W15" s="31" t="s">
        <v>4</v>
      </c>
      <c r="X15" s="84">
        <f t="shared" ref="X15:X16" si="6">COUNTBLANK(D15:W15)/2</f>
        <v>5</v>
      </c>
      <c r="Y15" s="84"/>
    </row>
    <row r="16" spans="1:25" ht="15" customHeight="1" x14ac:dyDescent="0.3">
      <c r="A16" s="2">
        <f t="shared" si="2"/>
        <v>12</v>
      </c>
      <c r="B16" s="3" t="s">
        <v>83</v>
      </c>
      <c r="C16" s="3" t="s">
        <v>7</v>
      </c>
      <c r="D16" s="31"/>
      <c r="E16" s="31"/>
      <c r="F16" s="31" t="s">
        <v>4</v>
      </c>
      <c r="G16" s="31"/>
      <c r="H16" s="31"/>
      <c r="I16" s="31" t="s">
        <v>4</v>
      </c>
      <c r="J16" s="31" t="s">
        <v>4</v>
      </c>
      <c r="K16" s="31"/>
      <c r="L16" s="31"/>
      <c r="M16" s="31"/>
      <c r="N16" s="31"/>
      <c r="O16" s="31"/>
      <c r="P16" s="31" t="s">
        <v>4</v>
      </c>
      <c r="Q16" s="31" t="s">
        <v>4</v>
      </c>
      <c r="R16" s="31"/>
      <c r="S16" s="31"/>
      <c r="T16" s="31"/>
      <c r="U16" s="31" t="s">
        <v>4</v>
      </c>
      <c r="V16" s="31" t="s">
        <v>4</v>
      </c>
      <c r="W16" s="31"/>
      <c r="X16" s="84">
        <f t="shared" si="6"/>
        <v>6.5</v>
      </c>
      <c r="Y16" s="84"/>
    </row>
    <row r="17" spans="1:25" ht="15" customHeight="1" x14ac:dyDescent="0.3">
      <c r="A17" s="2">
        <f t="shared" si="2"/>
        <v>13</v>
      </c>
      <c r="B17" s="3" t="s">
        <v>74</v>
      </c>
      <c r="C17" s="3" t="s">
        <v>43</v>
      </c>
      <c r="D17" s="31"/>
      <c r="E17" s="31"/>
      <c r="F17" s="31" t="s">
        <v>4</v>
      </c>
      <c r="G17" s="31" t="s">
        <v>4</v>
      </c>
      <c r="H17" s="31"/>
      <c r="I17" s="31" t="s">
        <v>4</v>
      </c>
      <c r="J17" s="31"/>
      <c r="K17" s="31"/>
      <c r="L17" s="31"/>
      <c r="M17" s="31"/>
      <c r="N17" s="31" t="s">
        <v>4</v>
      </c>
      <c r="O17" s="31"/>
      <c r="P17" s="31" t="s">
        <v>4</v>
      </c>
      <c r="Q17" s="31"/>
      <c r="R17" s="31"/>
      <c r="S17" s="31" t="s">
        <v>4</v>
      </c>
      <c r="T17" s="31" t="s">
        <v>4</v>
      </c>
      <c r="U17" s="31" t="s">
        <v>4</v>
      </c>
      <c r="V17" s="31" t="s">
        <v>4</v>
      </c>
      <c r="W17" s="31" t="s">
        <v>4</v>
      </c>
      <c r="X17" s="84">
        <f t="shared" ref="X17:X22" si="7">COUNTBLANK(D17:W17)/2</f>
        <v>5</v>
      </c>
      <c r="Y17" s="84"/>
    </row>
    <row r="18" spans="1:25" ht="15" customHeight="1" x14ac:dyDescent="0.3">
      <c r="A18" s="2">
        <f t="shared" si="2"/>
        <v>14</v>
      </c>
      <c r="B18" s="3" t="s">
        <v>96</v>
      </c>
      <c r="C18" s="3" t="s">
        <v>73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84" t="s">
        <v>5</v>
      </c>
      <c r="Y18" s="84"/>
    </row>
    <row r="19" spans="1:25" ht="15" customHeight="1" x14ac:dyDescent="0.3">
      <c r="A19" s="2">
        <f t="shared" si="2"/>
        <v>15</v>
      </c>
      <c r="B19" s="3" t="s">
        <v>223</v>
      </c>
      <c r="C19" s="3" t="s">
        <v>63</v>
      </c>
      <c r="D19" s="31" t="s">
        <v>4</v>
      </c>
      <c r="E19" s="31"/>
      <c r="F19" s="31" t="s">
        <v>4</v>
      </c>
      <c r="G19" s="31" t="s">
        <v>4</v>
      </c>
      <c r="H19" s="31"/>
      <c r="I19" s="31" t="s">
        <v>4</v>
      </c>
      <c r="J19" s="31"/>
      <c r="K19" s="31"/>
      <c r="L19" s="31"/>
      <c r="M19" s="31"/>
      <c r="N19" s="31"/>
      <c r="O19" s="31"/>
      <c r="P19" s="31" t="s">
        <v>4</v>
      </c>
      <c r="Q19" s="31" t="s">
        <v>4</v>
      </c>
      <c r="R19" s="31"/>
      <c r="S19" s="31" t="s">
        <v>4</v>
      </c>
      <c r="T19" s="31"/>
      <c r="U19" s="31" t="s">
        <v>4</v>
      </c>
      <c r="V19" s="31"/>
      <c r="W19" s="31"/>
      <c r="X19" s="84">
        <f t="shared" si="7"/>
        <v>6</v>
      </c>
      <c r="Y19" s="84"/>
    </row>
    <row r="20" spans="1:25" ht="15" customHeight="1" x14ac:dyDescent="0.3">
      <c r="A20" s="2">
        <f t="shared" si="2"/>
        <v>16</v>
      </c>
      <c r="B20" s="3" t="s">
        <v>98</v>
      </c>
      <c r="C20" s="3" t="s">
        <v>6</v>
      </c>
      <c r="D20" s="31"/>
      <c r="E20" s="31"/>
      <c r="F20" s="31" t="s">
        <v>4</v>
      </c>
      <c r="G20" s="31" t="s">
        <v>4</v>
      </c>
      <c r="H20" s="31"/>
      <c r="I20" s="31" t="s">
        <v>4</v>
      </c>
      <c r="J20" s="31" t="s">
        <v>4</v>
      </c>
      <c r="K20" s="31"/>
      <c r="L20" s="31"/>
      <c r="M20" s="31"/>
      <c r="N20" s="31" t="s">
        <v>4</v>
      </c>
      <c r="O20" s="31"/>
      <c r="P20" s="31" t="s">
        <v>4</v>
      </c>
      <c r="Q20" s="31"/>
      <c r="R20" s="31"/>
      <c r="S20" s="31"/>
      <c r="T20" s="31" t="s">
        <v>4</v>
      </c>
      <c r="U20" s="31" t="s">
        <v>4</v>
      </c>
      <c r="V20" s="31" t="s">
        <v>4</v>
      </c>
      <c r="W20" s="31" t="s">
        <v>4</v>
      </c>
      <c r="X20" s="84">
        <f t="shared" ref="X20" si="8">COUNTBLANK(D20:W20)/2</f>
        <v>5</v>
      </c>
      <c r="Y20" s="84"/>
    </row>
    <row r="21" spans="1:25" ht="15" customHeight="1" x14ac:dyDescent="0.3">
      <c r="A21" s="2">
        <f t="shared" si="2"/>
        <v>17</v>
      </c>
      <c r="B21" s="3" t="s">
        <v>224</v>
      </c>
      <c r="C21" s="3" t="s">
        <v>212</v>
      </c>
      <c r="D21" s="31"/>
      <c r="E21" s="31"/>
      <c r="F21" s="31" t="s">
        <v>4</v>
      </c>
      <c r="G21" s="31" t="s">
        <v>4</v>
      </c>
      <c r="H21" s="31" t="s">
        <v>4</v>
      </c>
      <c r="I21" s="31" t="s">
        <v>4</v>
      </c>
      <c r="J21" s="31"/>
      <c r="K21" s="31"/>
      <c r="L21" s="31"/>
      <c r="M21" s="31"/>
      <c r="N21" s="31"/>
      <c r="O21" s="31"/>
      <c r="P21" s="31" t="s">
        <v>4</v>
      </c>
      <c r="Q21" s="31" t="s">
        <v>4</v>
      </c>
      <c r="R21" s="31"/>
      <c r="S21" s="31" t="s">
        <v>4</v>
      </c>
      <c r="T21" s="31"/>
      <c r="U21" s="31" t="s">
        <v>4</v>
      </c>
      <c r="V21" s="31" t="s">
        <v>4</v>
      </c>
      <c r="W21" s="31" t="s">
        <v>4</v>
      </c>
      <c r="X21" s="84">
        <f t="shared" si="7"/>
        <v>5</v>
      </c>
      <c r="Y21" s="84"/>
    </row>
    <row r="22" spans="1:25" ht="15" customHeight="1" x14ac:dyDescent="0.3">
      <c r="A22" s="2">
        <f t="shared" si="2"/>
        <v>18</v>
      </c>
      <c r="B22" s="3" t="s">
        <v>65</v>
      </c>
      <c r="C22" s="3" t="s">
        <v>109</v>
      </c>
      <c r="D22" s="31"/>
      <c r="E22" s="31"/>
      <c r="F22" s="31" t="s">
        <v>4</v>
      </c>
      <c r="G22" s="31" t="s">
        <v>4</v>
      </c>
      <c r="H22" s="31" t="s">
        <v>4</v>
      </c>
      <c r="I22" s="31" t="s">
        <v>4</v>
      </c>
      <c r="J22" s="31" t="s">
        <v>4</v>
      </c>
      <c r="K22" s="31"/>
      <c r="L22" s="31" t="s">
        <v>4</v>
      </c>
      <c r="M22" s="31" t="s">
        <v>4</v>
      </c>
      <c r="N22" s="31" t="s">
        <v>4</v>
      </c>
      <c r="O22" s="31"/>
      <c r="P22" s="31"/>
      <c r="Q22" s="31" t="s">
        <v>4</v>
      </c>
      <c r="R22" s="31"/>
      <c r="S22" s="31"/>
      <c r="T22" s="31" t="s">
        <v>4</v>
      </c>
      <c r="U22" s="31" t="s">
        <v>4</v>
      </c>
      <c r="V22" s="31" t="s">
        <v>4</v>
      </c>
      <c r="W22" s="31" t="s">
        <v>4</v>
      </c>
      <c r="X22" s="84">
        <f t="shared" si="7"/>
        <v>3.5</v>
      </c>
      <c r="Y22" s="84"/>
    </row>
    <row r="23" spans="1:25" ht="15" customHeight="1" x14ac:dyDescent="0.3">
      <c r="A23" s="2"/>
      <c r="B23" s="3"/>
      <c r="C23" s="3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84"/>
      <c r="Y23" s="84"/>
    </row>
    <row r="24" spans="1:25" s="10" customFormat="1" ht="19.95" customHeight="1" x14ac:dyDescent="0.3">
      <c r="A24" s="108" t="s">
        <v>14</v>
      </c>
      <c r="B24" s="108"/>
      <c r="C24" s="108"/>
      <c r="D24" s="15">
        <f t="shared" ref="D24:W24" si="9">COUNTIF(D4:D23,"X")</f>
        <v>1</v>
      </c>
      <c r="E24" s="15">
        <f t="shared" si="9"/>
        <v>0</v>
      </c>
      <c r="F24" s="15">
        <f t="shared" si="9"/>
        <v>13</v>
      </c>
      <c r="G24" s="15">
        <f t="shared" si="9"/>
        <v>10</v>
      </c>
      <c r="H24" s="15">
        <f t="shared" si="9"/>
        <v>5</v>
      </c>
      <c r="I24" s="15">
        <f t="shared" si="9"/>
        <v>15</v>
      </c>
      <c r="J24" s="15">
        <f t="shared" si="9"/>
        <v>7</v>
      </c>
      <c r="K24" s="15">
        <f t="shared" si="9"/>
        <v>0</v>
      </c>
      <c r="L24" s="15">
        <f t="shared" si="9"/>
        <v>3</v>
      </c>
      <c r="M24" s="15">
        <f t="shared" si="9"/>
        <v>2</v>
      </c>
      <c r="N24" s="15">
        <f t="shared" si="9"/>
        <v>7</v>
      </c>
      <c r="O24" s="15">
        <f t="shared" si="9"/>
        <v>1</v>
      </c>
      <c r="P24" s="15">
        <f t="shared" si="9"/>
        <v>10</v>
      </c>
      <c r="Q24" s="15">
        <f t="shared" si="9"/>
        <v>12</v>
      </c>
      <c r="R24" s="15">
        <f t="shared" si="9"/>
        <v>0</v>
      </c>
      <c r="S24" s="15">
        <f t="shared" si="9"/>
        <v>7</v>
      </c>
      <c r="T24" s="15">
        <f t="shared" si="9"/>
        <v>10</v>
      </c>
      <c r="U24" s="15">
        <f t="shared" si="9"/>
        <v>11</v>
      </c>
      <c r="V24" s="15">
        <f t="shared" si="9"/>
        <v>10</v>
      </c>
      <c r="W24" s="15">
        <f t="shared" si="9"/>
        <v>12</v>
      </c>
      <c r="X24" s="90"/>
      <c r="Y24" s="91"/>
    </row>
    <row r="26" spans="1:25" ht="19.95" customHeight="1" x14ac:dyDescent="0.3">
      <c r="B26" s="107" t="s">
        <v>27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</row>
    <row r="27" spans="1:25" ht="19.95" customHeight="1" x14ac:dyDescent="0.3">
      <c r="B27" s="15" t="s">
        <v>38</v>
      </c>
      <c r="C27" s="15">
        <f>COUNT(X4:X23)</f>
        <v>15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 t="s">
        <v>37</v>
      </c>
      <c r="T27" s="108"/>
      <c r="U27" s="108"/>
      <c r="V27" s="109">
        <f>AVERAGE(X4:X23)</f>
        <v>5.4666666666666668</v>
      </c>
      <c r="W27" s="109"/>
      <c r="X27" s="109"/>
    </row>
    <row r="28" spans="1:25" ht="19.95" customHeight="1" x14ac:dyDescent="0.3">
      <c r="B28" s="15" t="s">
        <v>23</v>
      </c>
      <c r="C28" s="6" t="s">
        <v>20</v>
      </c>
      <c r="D28" s="81" t="s">
        <v>21</v>
      </c>
      <c r="E28" s="81"/>
      <c r="F28" s="81"/>
      <c r="G28" s="87" t="s">
        <v>26</v>
      </c>
      <c r="H28" s="87"/>
      <c r="I28" s="87"/>
      <c r="J28" s="87" t="s">
        <v>22</v>
      </c>
      <c r="K28" s="87"/>
      <c r="L28" s="87"/>
      <c r="M28" s="86" t="s">
        <v>19</v>
      </c>
      <c r="N28" s="86"/>
      <c r="O28" s="86"/>
      <c r="P28" s="87" t="s">
        <v>18</v>
      </c>
      <c r="Q28" s="87"/>
      <c r="R28" s="87"/>
      <c r="S28" s="87" t="s">
        <v>17</v>
      </c>
      <c r="T28" s="87"/>
      <c r="U28" s="87"/>
      <c r="V28" s="87" t="s">
        <v>16</v>
      </c>
      <c r="W28" s="87"/>
      <c r="X28" s="87"/>
    </row>
    <row r="29" spans="1:25" ht="19.95" customHeight="1" x14ac:dyDescent="0.3">
      <c r="B29" s="15" t="s">
        <v>24</v>
      </c>
      <c r="C29" s="7" t="s">
        <v>29</v>
      </c>
      <c r="D29" s="93" t="s">
        <v>30</v>
      </c>
      <c r="E29" s="93"/>
      <c r="F29" s="93"/>
      <c r="G29" s="93" t="s">
        <v>31</v>
      </c>
      <c r="H29" s="93"/>
      <c r="I29" s="93"/>
      <c r="J29" s="93" t="s">
        <v>32</v>
      </c>
      <c r="K29" s="93"/>
      <c r="L29" s="93"/>
      <c r="M29" s="95" t="s">
        <v>33</v>
      </c>
      <c r="N29" s="95"/>
      <c r="O29" s="95"/>
      <c r="P29" s="93" t="s">
        <v>34</v>
      </c>
      <c r="Q29" s="93"/>
      <c r="R29" s="93"/>
      <c r="S29" s="93" t="s">
        <v>35</v>
      </c>
      <c r="T29" s="93"/>
      <c r="U29" s="93"/>
      <c r="V29" s="93" t="s">
        <v>36</v>
      </c>
      <c r="W29" s="93"/>
      <c r="X29" s="93"/>
    </row>
    <row r="30" spans="1:25" ht="19.95" customHeight="1" x14ac:dyDescent="0.3">
      <c r="B30" s="15" t="s">
        <v>25</v>
      </c>
      <c r="C30" s="13">
        <f>(COUNTIF(X4:X23,"&gt;=0,5")-COUNTIF(X4:X23,"&gt;1,5"))/C27</f>
        <v>0</v>
      </c>
      <c r="D30" s="96">
        <f>(COUNTIF(X4:X23,"&gt;1,5")-COUNTIF(X4:X23,"&gt;3"))/C27</f>
        <v>6.6666666666666666E-2</v>
      </c>
      <c r="E30" s="97"/>
      <c r="F30" s="98"/>
      <c r="G30" s="96">
        <f>(COUNTIF(X4:X23,"&gt;3")-COUNTIF(X4:X23,"&gt;4,5"))/C27</f>
        <v>0.13333333333333333</v>
      </c>
      <c r="H30" s="97"/>
      <c r="I30" s="98"/>
      <c r="J30" s="96">
        <f>(COUNTIF(X4:X23,"&gt;4,5")-COUNTIF(X4:X23,"&gt;5,5"))/C27</f>
        <v>0.26666666666666666</v>
      </c>
      <c r="K30" s="97"/>
      <c r="L30" s="98"/>
      <c r="M30" s="99">
        <f>(COUNTIF(X4:X23,"&gt;5,5")-COUNTIF(X4:X23,"&gt;6,5"))/C27</f>
        <v>0.4</v>
      </c>
      <c r="N30" s="100"/>
      <c r="O30" s="101"/>
      <c r="P30" s="94">
        <f>(COUNTIF(X4:X23,"&gt;6,5")-COUNTIF(X4:X23,"&gt;7,5"))/C27</f>
        <v>0.13333333333333333</v>
      </c>
      <c r="Q30" s="94"/>
      <c r="R30" s="94"/>
      <c r="S30" s="94">
        <f>(COUNTIF(X4:X23,"&gt;7,5")-COUNTIF(X4:X23,"&gt;8,5"))/C27</f>
        <v>0</v>
      </c>
      <c r="T30" s="94"/>
      <c r="U30" s="94"/>
      <c r="V30" s="94">
        <f>COUNTIF(X4:X23,"&gt;8,5")/C27</f>
        <v>0</v>
      </c>
      <c r="W30" s="94"/>
      <c r="X30" s="94"/>
    </row>
  </sheetData>
  <mergeCells count="52">
    <mergeCell ref="X7:Y7"/>
    <mergeCell ref="X20:Y20"/>
    <mergeCell ref="X9:Y9"/>
    <mergeCell ref="X13:Y13"/>
    <mergeCell ref="X14:Y14"/>
    <mergeCell ref="X15:Y15"/>
    <mergeCell ref="X10:Y10"/>
    <mergeCell ref="X11:Y11"/>
    <mergeCell ref="X12:Y12"/>
    <mergeCell ref="A1:Y1"/>
    <mergeCell ref="A2:A3"/>
    <mergeCell ref="B2:C2"/>
    <mergeCell ref="D2:W2"/>
    <mergeCell ref="X2:Y3"/>
    <mergeCell ref="X4:Y4"/>
    <mergeCell ref="X5:Y5"/>
    <mergeCell ref="X6:Y6"/>
    <mergeCell ref="X8:Y8"/>
    <mergeCell ref="D29:F29"/>
    <mergeCell ref="X16:Y16"/>
    <mergeCell ref="X23:Y23"/>
    <mergeCell ref="D28:F28"/>
    <mergeCell ref="G28:I28"/>
    <mergeCell ref="J28:L28"/>
    <mergeCell ref="M28:O28"/>
    <mergeCell ref="P28:R28"/>
    <mergeCell ref="S28:U28"/>
    <mergeCell ref="V28:X28"/>
    <mergeCell ref="G29:I29"/>
    <mergeCell ref="J29:L29"/>
    <mergeCell ref="A24:C24"/>
    <mergeCell ref="X24:Y24"/>
    <mergeCell ref="B26:X26"/>
    <mergeCell ref="D27:R27"/>
    <mergeCell ref="S27:U27"/>
    <mergeCell ref="V27:X27"/>
    <mergeCell ref="M29:O29"/>
    <mergeCell ref="P29:R29"/>
    <mergeCell ref="V30:X30"/>
    <mergeCell ref="S30:U30"/>
    <mergeCell ref="S29:U29"/>
    <mergeCell ref="V29:X29"/>
    <mergeCell ref="D30:F30"/>
    <mergeCell ref="G30:I30"/>
    <mergeCell ref="J30:L30"/>
    <mergeCell ref="M30:O30"/>
    <mergeCell ref="P30:R30"/>
    <mergeCell ref="X22:Y22"/>
    <mergeCell ref="X21:Y21"/>
    <mergeCell ref="X19:Y19"/>
    <mergeCell ref="X18:Y18"/>
    <mergeCell ref="X17:Y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</cols>
  <sheetData>
    <row r="1" spans="1:25" ht="19.95" customHeight="1" x14ac:dyDescent="0.3">
      <c r="A1" s="81" t="s">
        <v>308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</row>
    <row r="2" spans="1:25" ht="19.95" customHeight="1" x14ac:dyDescent="0.3">
      <c r="A2" s="81" t="s">
        <v>3</v>
      </c>
      <c r="B2" s="85" t="s">
        <v>156</v>
      </c>
      <c r="C2" s="106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114" t="s">
        <v>28</v>
      </c>
      <c r="Y2" s="114"/>
    </row>
    <row r="3" spans="1:25" ht="19.95" customHeight="1" x14ac:dyDescent="0.3">
      <c r="A3" s="81"/>
      <c r="B3" s="6" t="s">
        <v>1</v>
      </c>
      <c r="C3" s="6" t="s">
        <v>2</v>
      </c>
      <c r="D3" s="6">
        <v>1</v>
      </c>
      <c r="E3" s="6">
        <f>D3+1</f>
        <v>2</v>
      </c>
      <c r="F3" s="6">
        <f t="shared" ref="F3:W3" si="0">E3+1</f>
        <v>3</v>
      </c>
      <c r="G3" s="6">
        <f t="shared" si="0"/>
        <v>4</v>
      </c>
      <c r="H3" s="6">
        <f t="shared" si="0"/>
        <v>5</v>
      </c>
      <c r="I3" s="6">
        <f t="shared" si="0"/>
        <v>6</v>
      </c>
      <c r="J3" s="6">
        <f t="shared" si="0"/>
        <v>7</v>
      </c>
      <c r="K3" s="6">
        <f t="shared" si="0"/>
        <v>8</v>
      </c>
      <c r="L3" s="6">
        <f t="shared" si="0"/>
        <v>9</v>
      </c>
      <c r="M3" s="6">
        <f t="shared" si="0"/>
        <v>10</v>
      </c>
      <c r="N3" s="6">
        <f t="shared" si="0"/>
        <v>11</v>
      </c>
      <c r="O3" s="6">
        <f t="shared" si="0"/>
        <v>12</v>
      </c>
      <c r="P3" s="6">
        <f t="shared" si="0"/>
        <v>13</v>
      </c>
      <c r="Q3" s="6">
        <f t="shared" si="0"/>
        <v>14</v>
      </c>
      <c r="R3" s="6">
        <f t="shared" si="0"/>
        <v>15</v>
      </c>
      <c r="S3" s="6">
        <f t="shared" si="0"/>
        <v>16</v>
      </c>
      <c r="T3" s="6">
        <f t="shared" si="0"/>
        <v>17</v>
      </c>
      <c r="U3" s="6">
        <f t="shared" si="0"/>
        <v>18</v>
      </c>
      <c r="V3" s="6">
        <f t="shared" si="0"/>
        <v>19</v>
      </c>
      <c r="W3" s="6">
        <f t="shared" si="0"/>
        <v>20</v>
      </c>
      <c r="X3" s="114"/>
      <c r="Y3" s="114"/>
    </row>
    <row r="4" spans="1:25" ht="15" customHeight="1" x14ac:dyDescent="0.3">
      <c r="A4" s="11">
        <v>1</v>
      </c>
      <c r="B4" s="8" t="s">
        <v>115</v>
      </c>
      <c r="C4" s="8" t="s">
        <v>51</v>
      </c>
      <c r="D4" s="9" t="s">
        <v>4</v>
      </c>
      <c r="E4" s="9"/>
      <c r="F4" s="30" t="s">
        <v>4</v>
      </c>
      <c r="G4" s="30" t="s">
        <v>4</v>
      </c>
      <c r="H4" s="9"/>
      <c r="I4" s="30" t="s">
        <v>4</v>
      </c>
      <c r="J4" s="9"/>
      <c r="K4" s="9" t="s">
        <v>4</v>
      </c>
      <c r="L4" s="9" t="s">
        <v>4</v>
      </c>
      <c r="M4" s="9"/>
      <c r="N4" s="9"/>
      <c r="O4" s="9"/>
      <c r="P4" s="9"/>
      <c r="Q4" s="9"/>
      <c r="R4" s="9"/>
      <c r="S4" s="9"/>
      <c r="T4" s="30"/>
      <c r="U4" s="9"/>
      <c r="V4" s="9"/>
      <c r="W4" s="9" t="s">
        <v>4</v>
      </c>
      <c r="X4" s="116">
        <f t="shared" ref="X4:X9" si="1">COUNTIF(D4:W4,"")/2</f>
        <v>6.5</v>
      </c>
      <c r="Y4" s="116"/>
    </row>
    <row r="5" spans="1:25" ht="15" customHeight="1" x14ac:dyDescent="0.3">
      <c r="A5" s="2">
        <f>A4+1</f>
        <v>2</v>
      </c>
      <c r="B5" s="3" t="s">
        <v>116</v>
      </c>
      <c r="C5" s="3" t="s">
        <v>10</v>
      </c>
      <c r="D5" s="4"/>
      <c r="E5" s="4" t="s">
        <v>4</v>
      </c>
      <c r="F5" s="29"/>
      <c r="G5" s="29" t="s">
        <v>4</v>
      </c>
      <c r="H5" s="4"/>
      <c r="I5" s="29" t="s">
        <v>4</v>
      </c>
      <c r="J5" s="4"/>
      <c r="K5" s="4"/>
      <c r="L5" s="4" t="s">
        <v>4</v>
      </c>
      <c r="M5" s="4"/>
      <c r="N5" s="29"/>
      <c r="O5" s="4"/>
      <c r="P5" s="4"/>
      <c r="Q5" s="29"/>
      <c r="R5" s="4"/>
      <c r="S5" s="4"/>
      <c r="T5" s="4"/>
      <c r="U5" s="4"/>
      <c r="V5" s="4"/>
      <c r="W5" s="29" t="s">
        <v>4</v>
      </c>
      <c r="X5" s="115">
        <f t="shared" si="1"/>
        <v>7.5</v>
      </c>
      <c r="Y5" s="115"/>
    </row>
    <row r="6" spans="1:25" ht="15" customHeight="1" x14ac:dyDescent="0.3">
      <c r="A6" s="2">
        <f t="shared" ref="A6:A19" si="2">A5+1</f>
        <v>3</v>
      </c>
      <c r="B6" s="3" t="s">
        <v>117</v>
      </c>
      <c r="C6" s="3" t="s">
        <v>118</v>
      </c>
      <c r="D6" s="4" t="s">
        <v>4</v>
      </c>
      <c r="E6" s="4" t="s">
        <v>4</v>
      </c>
      <c r="F6" s="29" t="s">
        <v>4</v>
      </c>
      <c r="G6" s="4" t="s">
        <v>4</v>
      </c>
      <c r="H6" s="29" t="s">
        <v>4</v>
      </c>
      <c r="I6" s="29"/>
      <c r="J6" s="4"/>
      <c r="K6" s="4"/>
      <c r="L6" s="29" t="s">
        <v>4</v>
      </c>
      <c r="M6" s="4"/>
      <c r="N6" s="4"/>
      <c r="O6" s="4"/>
      <c r="P6" s="4"/>
      <c r="Q6" s="29"/>
      <c r="R6" s="4"/>
      <c r="S6" s="4"/>
      <c r="T6" s="29"/>
      <c r="U6" s="4" t="s">
        <v>4</v>
      </c>
      <c r="V6" s="4" t="s">
        <v>4</v>
      </c>
      <c r="W6" s="4"/>
      <c r="X6" s="115">
        <f t="shared" si="1"/>
        <v>6</v>
      </c>
      <c r="Y6" s="115"/>
    </row>
    <row r="7" spans="1:25" ht="15" customHeight="1" x14ac:dyDescent="0.3">
      <c r="A7" s="2">
        <f t="shared" si="2"/>
        <v>4</v>
      </c>
      <c r="B7" s="3" t="s">
        <v>119</v>
      </c>
      <c r="C7" s="3" t="s">
        <v>8</v>
      </c>
      <c r="D7" s="4"/>
      <c r="E7" s="4" t="s">
        <v>4</v>
      </c>
      <c r="F7" s="29" t="s">
        <v>4</v>
      </c>
      <c r="G7" s="4"/>
      <c r="H7" s="4"/>
      <c r="I7" s="29" t="s">
        <v>4</v>
      </c>
      <c r="J7" s="4"/>
      <c r="K7" s="4"/>
      <c r="L7" s="29"/>
      <c r="M7" s="4"/>
      <c r="N7" s="4"/>
      <c r="O7" s="4"/>
      <c r="P7" s="4"/>
      <c r="Q7" s="29"/>
      <c r="R7" s="4"/>
      <c r="S7" s="29"/>
      <c r="T7" s="4"/>
      <c r="U7" s="4" t="s">
        <v>4</v>
      </c>
      <c r="V7" s="4"/>
      <c r="W7" s="4" t="s">
        <v>4</v>
      </c>
      <c r="X7" s="115">
        <f t="shared" si="1"/>
        <v>7.5</v>
      </c>
      <c r="Y7" s="115"/>
    </row>
    <row r="8" spans="1:25" ht="15" customHeight="1" x14ac:dyDescent="0.3">
      <c r="A8" s="2">
        <f t="shared" si="2"/>
        <v>5</v>
      </c>
      <c r="B8" s="3" t="s">
        <v>120</v>
      </c>
      <c r="C8" s="3" t="s">
        <v>121</v>
      </c>
      <c r="D8" s="4"/>
      <c r="E8" s="4"/>
      <c r="F8" s="29" t="s">
        <v>4</v>
      </c>
      <c r="G8" s="29" t="s">
        <v>4</v>
      </c>
      <c r="H8" s="4"/>
      <c r="I8" s="29" t="s">
        <v>4</v>
      </c>
      <c r="J8" s="4"/>
      <c r="K8" s="29"/>
      <c r="L8" s="4" t="s">
        <v>4</v>
      </c>
      <c r="M8" s="4"/>
      <c r="N8" s="29"/>
      <c r="O8" s="4"/>
      <c r="P8" s="4" t="s">
        <v>4</v>
      </c>
      <c r="Q8" s="29" t="s">
        <v>4</v>
      </c>
      <c r="R8" s="4"/>
      <c r="S8" s="4"/>
      <c r="T8" s="4"/>
      <c r="U8" s="4" t="s">
        <v>4</v>
      </c>
      <c r="V8" s="4"/>
      <c r="W8" s="29"/>
      <c r="X8" s="115">
        <f t="shared" si="1"/>
        <v>6.5</v>
      </c>
      <c r="Y8" s="115"/>
    </row>
    <row r="9" spans="1:25" ht="15" customHeight="1" x14ac:dyDescent="0.3">
      <c r="A9" s="2">
        <f t="shared" si="2"/>
        <v>6</v>
      </c>
      <c r="B9" s="3" t="s">
        <v>101</v>
      </c>
      <c r="C9" s="3" t="s">
        <v>95</v>
      </c>
      <c r="D9" s="4"/>
      <c r="E9" s="4"/>
      <c r="F9" s="4" t="s">
        <v>4</v>
      </c>
      <c r="G9" s="4"/>
      <c r="H9" s="29"/>
      <c r="I9" s="4"/>
      <c r="J9" s="4" t="s">
        <v>4</v>
      </c>
      <c r="K9" s="4" t="s">
        <v>4</v>
      </c>
      <c r="L9" s="4" t="s">
        <v>4</v>
      </c>
      <c r="M9" s="4"/>
      <c r="N9" s="4" t="s">
        <v>4</v>
      </c>
      <c r="O9" s="4"/>
      <c r="P9" s="4" t="s">
        <v>4</v>
      </c>
      <c r="Q9" s="29"/>
      <c r="R9" s="4"/>
      <c r="S9" s="4"/>
      <c r="T9" s="29"/>
      <c r="U9" s="29" t="s">
        <v>4</v>
      </c>
      <c r="V9" s="4"/>
      <c r="W9" s="29" t="s">
        <v>4</v>
      </c>
      <c r="X9" s="115">
        <f t="shared" si="1"/>
        <v>6</v>
      </c>
      <c r="Y9" s="115"/>
    </row>
    <row r="10" spans="1:25" ht="15" customHeight="1" x14ac:dyDescent="0.3">
      <c r="A10" s="2">
        <f t="shared" si="2"/>
        <v>7</v>
      </c>
      <c r="B10" s="3" t="s">
        <v>122</v>
      </c>
      <c r="C10" s="3" t="s">
        <v>7</v>
      </c>
      <c r="D10" s="4"/>
      <c r="E10" s="4"/>
      <c r="F10" s="29" t="s">
        <v>4</v>
      </c>
      <c r="G10" s="4"/>
      <c r="H10" s="4"/>
      <c r="I10" s="29"/>
      <c r="J10" s="4"/>
      <c r="K10" s="4"/>
      <c r="L10" s="29"/>
      <c r="M10" s="4"/>
      <c r="N10" s="4"/>
      <c r="O10" s="4"/>
      <c r="P10" s="4"/>
      <c r="Q10" s="29"/>
      <c r="R10" s="4"/>
      <c r="S10" s="4"/>
      <c r="T10" s="29"/>
      <c r="U10" s="4" t="s">
        <v>4</v>
      </c>
      <c r="V10" s="4"/>
      <c r="W10" s="4"/>
      <c r="X10" s="115">
        <f t="shared" ref="X10:X16" si="3">COUNTIF(D10:W10,"")/2</f>
        <v>9</v>
      </c>
      <c r="Y10" s="115"/>
    </row>
    <row r="11" spans="1:25" ht="15" customHeight="1" x14ac:dyDescent="0.3">
      <c r="A11" s="2">
        <f t="shared" si="2"/>
        <v>8</v>
      </c>
      <c r="B11" s="3" t="s">
        <v>123</v>
      </c>
      <c r="C11" s="3" t="s">
        <v>124</v>
      </c>
      <c r="D11" s="4"/>
      <c r="E11" s="4" t="s">
        <v>4</v>
      </c>
      <c r="F11" s="29" t="s">
        <v>4</v>
      </c>
      <c r="G11" s="4" t="s">
        <v>4</v>
      </c>
      <c r="H11" s="4"/>
      <c r="I11" s="29" t="s">
        <v>4</v>
      </c>
      <c r="J11" s="4"/>
      <c r="K11" s="4"/>
      <c r="L11" s="4"/>
      <c r="M11" s="4"/>
      <c r="N11" s="4" t="s">
        <v>4</v>
      </c>
      <c r="O11" s="4"/>
      <c r="P11" s="4" t="s">
        <v>4</v>
      </c>
      <c r="Q11" s="29"/>
      <c r="R11" s="4"/>
      <c r="S11" s="4"/>
      <c r="T11" s="4"/>
      <c r="U11" s="4" t="s">
        <v>4</v>
      </c>
      <c r="V11" s="4"/>
      <c r="W11" s="29"/>
      <c r="X11" s="115">
        <f t="shared" si="3"/>
        <v>6.5</v>
      </c>
      <c r="Y11" s="115"/>
    </row>
    <row r="12" spans="1:25" ht="15" customHeight="1" x14ac:dyDescent="0.3">
      <c r="A12" s="2">
        <f t="shared" si="2"/>
        <v>9</v>
      </c>
      <c r="B12" s="3" t="s">
        <v>125</v>
      </c>
      <c r="C12" s="3" t="s">
        <v>121</v>
      </c>
      <c r="D12" s="4"/>
      <c r="E12" s="4"/>
      <c r="F12" s="29" t="s">
        <v>4</v>
      </c>
      <c r="G12" s="29" t="s">
        <v>4</v>
      </c>
      <c r="H12" s="29"/>
      <c r="I12" s="29" t="s">
        <v>4</v>
      </c>
      <c r="J12" s="4"/>
      <c r="K12" s="4"/>
      <c r="L12" s="29" t="s">
        <v>4</v>
      </c>
      <c r="M12" s="4"/>
      <c r="N12" s="29"/>
      <c r="O12" s="4"/>
      <c r="P12" s="4"/>
      <c r="Q12" s="29"/>
      <c r="R12" s="4"/>
      <c r="S12" s="4" t="s">
        <v>4</v>
      </c>
      <c r="T12" s="4"/>
      <c r="U12" s="4" t="s">
        <v>4</v>
      </c>
      <c r="V12" s="4"/>
      <c r="W12" s="29"/>
      <c r="X12" s="115">
        <f t="shared" si="3"/>
        <v>7</v>
      </c>
      <c r="Y12" s="115"/>
    </row>
    <row r="13" spans="1:25" ht="15" customHeight="1" x14ac:dyDescent="0.3">
      <c r="A13" s="2">
        <f t="shared" si="2"/>
        <v>10</v>
      </c>
      <c r="B13" s="3" t="s">
        <v>126</v>
      </c>
      <c r="C13" s="3" t="s">
        <v>112</v>
      </c>
      <c r="D13" s="4"/>
      <c r="E13" s="4"/>
      <c r="F13" s="29" t="s">
        <v>4</v>
      </c>
      <c r="G13" s="29" t="s">
        <v>4</v>
      </c>
      <c r="H13" s="4"/>
      <c r="I13" s="29" t="s">
        <v>4</v>
      </c>
      <c r="J13" s="4"/>
      <c r="K13" s="4"/>
      <c r="L13" s="4"/>
      <c r="M13" s="4"/>
      <c r="N13" s="4"/>
      <c r="O13" s="4"/>
      <c r="P13" s="4"/>
      <c r="Q13" s="29"/>
      <c r="R13" s="4"/>
      <c r="S13" s="4"/>
      <c r="T13" s="29"/>
      <c r="U13" s="4" t="s">
        <v>4</v>
      </c>
      <c r="V13" s="4"/>
      <c r="W13" s="29"/>
      <c r="X13" s="115">
        <f t="shared" si="3"/>
        <v>8</v>
      </c>
      <c r="Y13" s="115"/>
    </row>
    <row r="14" spans="1:25" ht="15" customHeight="1" x14ac:dyDescent="0.3">
      <c r="A14" s="2">
        <f t="shared" si="2"/>
        <v>11</v>
      </c>
      <c r="B14" s="3" t="s">
        <v>127</v>
      </c>
      <c r="C14" s="3" t="s">
        <v>13</v>
      </c>
      <c r="D14" s="4"/>
      <c r="E14" s="4"/>
      <c r="F14" s="29" t="s">
        <v>4</v>
      </c>
      <c r="G14" s="29" t="s">
        <v>4</v>
      </c>
      <c r="H14" s="29"/>
      <c r="I14" s="29" t="s">
        <v>4</v>
      </c>
      <c r="J14" s="4"/>
      <c r="K14" s="4"/>
      <c r="L14" s="4" t="s">
        <v>4</v>
      </c>
      <c r="M14" s="29"/>
      <c r="N14" s="29"/>
      <c r="O14" s="4"/>
      <c r="P14" s="4" t="s">
        <v>4</v>
      </c>
      <c r="Q14" s="29" t="s">
        <v>4</v>
      </c>
      <c r="R14" s="4"/>
      <c r="S14" s="29"/>
      <c r="T14" s="29" t="s">
        <v>4</v>
      </c>
      <c r="U14" s="4" t="s">
        <v>4</v>
      </c>
      <c r="V14" s="4"/>
      <c r="W14" s="29"/>
      <c r="X14" s="115">
        <f t="shared" si="3"/>
        <v>6</v>
      </c>
      <c r="Y14" s="115"/>
    </row>
    <row r="15" spans="1:25" ht="15" customHeight="1" x14ac:dyDescent="0.3">
      <c r="A15" s="2">
        <f t="shared" si="2"/>
        <v>12</v>
      </c>
      <c r="B15" s="3" t="s">
        <v>150</v>
      </c>
      <c r="C15" s="3" t="s">
        <v>9</v>
      </c>
      <c r="D15" s="31" t="s">
        <v>4</v>
      </c>
      <c r="E15" s="31"/>
      <c r="F15" s="31"/>
      <c r="G15" s="31"/>
      <c r="H15" s="31"/>
      <c r="I15" s="31" t="s">
        <v>4</v>
      </c>
      <c r="J15" s="31"/>
      <c r="K15" s="31"/>
      <c r="L15" s="31"/>
      <c r="M15" s="31"/>
      <c r="N15" s="31"/>
      <c r="O15" s="31"/>
      <c r="P15" s="31" t="s">
        <v>4</v>
      </c>
      <c r="Q15" s="31" t="s">
        <v>4</v>
      </c>
      <c r="R15" s="31"/>
      <c r="S15" s="31"/>
      <c r="T15" s="31"/>
      <c r="U15" s="31" t="s">
        <v>4</v>
      </c>
      <c r="V15" s="31"/>
      <c r="W15" s="31"/>
      <c r="X15" s="115">
        <f t="shared" ref="X15" si="4">COUNTIF(D15:W15,"")/2</f>
        <v>7.5</v>
      </c>
      <c r="Y15" s="115"/>
    </row>
    <row r="16" spans="1:25" ht="15" customHeight="1" x14ac:dyDescent="0.3">
      <c r="A16" s="2">
        <f t="shared" si="2"/>
        <v>13</v>
      </c>
      <c r="B16" s="3" t="s">
        <v>128</v>
      </c>
      <c r="C16" s="3" t="s">
        <v>6</v>
      </c>
      <c r="D16" s="4" t="s">
        <v>4</v>
      </c>
      <c r="E16" s="4"/>
      <c r="F16" s="29"/>
      <c r="G16" s="29" t="s">
        <v>4</v>
      </c>
      <c r="H16" s="29"/>
      <c r="I16" s="29" t="s">
        <v>4</v>
      </c>
      <c r="J16" s="4"/>
      <c r="K16" s="4"/>
      <c r="L16" s="4"/>
      <c r="M16" s="4"/>
      <c r="N16" s="4"/>
      <c r="O16" s="4" t="s">
        <v>4</v>
      </c>
      <c r="P16" s="4"/>
      <c r="Q16" s="29"/>
      <c r="R16" s="4"/>
      <c r="S16" s="4"/>
      <c r="T16" s="29"/>
      <c r="U16" s="4"/>
      <c r="V16" s="4"/>
      <c r="W16" s="29"/>
      <c r="X16" s="115">
        <f t="shared" si="3"/>
        <v>8</v>
      </c>
      <c r="Y16" s="115"/>
    </row>
    <row r="17" spans="1:25" ht="15" customHeight="1" x14ac:dyDescent="0.3">
      <c r="A17" s="2">
        <f t="shared" si="2"/>
        <v>14</v>
      </c>
      <c r="B17" s="3" t="s">
        <v>129</v>
      </c>
      <c r="C17" s="3" t="s">
        <v>130</v>
      </c>
      <c r="D17" s="4"/>
      <c r="E17" s="4"/>
      <c r="F17" s="29" t="s">
        <v>4</v>
      </c>
      <c r="G17" s="29" t="s">
        <v>4</v>
      </c>
      <c r="H17" s="29"/>
      <c r="I17" s="29" t="s">
        <v>4</v>
      </c>
      <c r="J17" s="4"/>
      <c r="K17" s="4"/>
      <c r="L17" s="29" t="s">
        <v>4</v>
      </c>
      <c r="M17" s="4"/>
      <c r="N17" s="29"/>
      <c r="O17" s="4"/>
      <c r="P17" s="4" t="s">
        <v>4</v>
      </c>
      <c r="Q17" s="29" t="s">
        <v>4</v>
      </c>
      <c r="R17" s="4"/>
      <c r="S17" s="4"/>
      <c r="T17" s="4"/>
      <c r="U17" s="4" t="s">
        <v>4</v>
      </c>
      <c r="V17" s="4"/>
      <c r="W17" s="4"/>
      <c r="X17" s="115">
        <f t="shared" ref="X17:X19" si="5">COUNTBLANK(D17:W17)/2</f>
        <v>6.5</v>
      </c>
      <c r="Y17" s="115"/>
    </row>
    <row r="18" spans="1:25" ht="15" customHeight="1" x14ac:dyDescent="0.3">
      <c r="A18" s="2">
        <f t="shared" si="2"/>
        <v>15</v>
      </c>
      <c r="B18" s="3" t="s">
        <v>131</v>
      </c>
      <c r="C18" s="3" t="s">
        <v>7</v>
      </c>
      <c r="D18" s="31"/>
      <c r="E18" s="31"/>
      <c r="F18" s="31"/>
      <c r="G18" s="31" t="s">
        <v>4</v>
      </c>
      <c r="H18" s="31"/>
      <c r="I18" s="31" t="s">
        <v>4</v>
      </c>
      <c r="J18" s="31"/>
      <c r="K18" s="31"/>
      <c r="L18" s="31"/>
      <c r="M18" s="31" t="s">
        <v>4</v>
      </c>
      <c r="N18" s="31"/>
      <c r="O18" s="31"/>
      <c r="P18" s="31"/>
      <c r="Q18" s="31"/>
      <c r="R18" s="31"/>
      <c r="S18" s="31"/>
      <c r="T18" s="31"/>
      <c r="U18" s="31" t="s">
        <v>4</v>
      </c>
      <c r="V18" s="31"/>
      <c r="W18" s="31"/>
      <c r="X18" s="115">
        <f t="shared" ref="X18" si="6">COUNTBLANK(D18:W18)/2</f>
        <v>8</v>
      </c>
      <c r="Y18" s="115"/>
    </row>
    <row r="19" spans="1:25" ht="15" customHeight="1" x14ac:dyDescent="0.3">
      <c r="A19" s="2">
        <f t="shared" si="2"/>
        <v>16</v>
      </c>
      <c r="B19" s="3" t="s">
        <v>131</v>
      </c>
      <c r="C19" s="3" t="s">
        <v>62</v>
      </c>
      <c r="D19" s="4" t="s">
        <v>4</v>
      </c>
      <c r="E19" s="29"/>
      <c r="F19" s="29"/>
      <c r="G19" s="4" t="s">
        <v>4</v>
      </c>
      <c r="H19" s="29" t="s">
        <v>4</v>
      </c>
      <c r="I19" s="29" t="s">
        <v>4</v>
      </c>
      <c r="J19" s="4"/>
      <c r="K19" s="4"/>
      <c r="L19" s="4"/>
      <c r="M19" s="29" t="s">
        <v>4</v>
      </c>
      <c r="N19" s="29"/>
      <c r="O19" s="29"/>
      <c r="P19" s="4" t="s">
        <v>4</v>
      </c>
      <c r="Q19" s="29"/>
      <c r="R19" s="4"/>
      <c r="S19" s="29"/>
      <c r="T19" s="29"/>
      <c r="U19" s="4" t="s">
        <v>4</v>
      </c>
      <c r="V19" s="4"/>
      <c r="W19" s="29"/>
      <c r="X19" s="115">
        <f t="shared" si="5"/>
        <v>6.5</v>
      </c>
      <c r="Y19" s="115"/>
    </row>
    <row r="20" spans="1:25" s="10" customFormat="1" ht="19.95" customHeight="1" x14ac:dyDescent="0.3">
      <c r="A20" s="108" t="s">
        <v>14</v>
      </c>
      <c r="B20" s="108"/>
      <c r="C20" s="108"/>
      <c r="D20" s="15">
        <f t="shared" ref="D20:W20" si="7">COUNTIF(D4:D19,"X")</f>
        <v>5</v>
      </c>
      <c r="E20" s="15">
        <f t="shared" si="7"/>
        <v>4</v>
      </c>
      <c r="F20" s="15">
        <f t="shared" si="7"/>
        <v>11</v>
      </c>
      <c r="G20" s="15">
        <f t="shared" si="7"/>
        <v>12</v>
      </c>
      <c r="H20" s="15">
        <f t="shared" si="7"/>
        <v>2</v>
      </c>
      <c r="I20" s="15">
        <f t="shared" si="7"/>
        <v>13</v>
      </c>
      <c r="J20" s="15">
        <f t="shared" si="7"/>
        <v>1</v>
      </c>
      <c r="K20" s="15">
        <f t="shared" si="7"/>
        <v>2</v>
      </c>
      <c r="L20" s="15">
        <f t="shared" si="7"/>
        <v>8</v>
      </c>
      <c r="M20" s="15">
        <f t="shared" si="7"/>
        <v>2</v>
      </c>
      <c r="N20" s="15">
        <f t="shared" si="7"/>
        <v>2</v>
      </c>
      <c r="O20" s="15">
        <f t="shared" si="7"/>
        <v>1</v>
      </c>
      <c r="P20" s="15">
        <f t="shared" si="7"/>
        <v>7</v>
      </c>
      <c r="Q20" s="15">
        <f t="shared" si="7"/>
        <v>4</v>
      </c>
      <c r="R20" s="15">
        <f t="shared" si="7"/>
        <v>0</v>
      </c>
      <c r="S20" s="15">
        <f t="shared" si="7"/>
        <v>1</v>
      </c>
      <c r="T20" s="15">
        <f t="shared" si="7"/>
        <v>1</v>
      </c>
      <c r="U20" s="15">
        <f t="shared" si="7"/>
        <v>13</v>
      </c>
      <c r="V20" s="15">
        <f t="shared" si="7"/>
        <v>1</v>
      </c>
      <c r="W20" s="15">
        <f t="shared" si="7"/>
        <v>4</v>
      </c>
      <c r="X20" s="117"/>
      <c r="Y20" s="118"/>
    </row>
    <row r="22" spans="1:25" ht="19.95" customHeight="1" x14ac:dyDescent="0.3">
      <c r="B22" s="107" t="s">
        <v>27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</row>
    <row r="23" spans="1:25" ht="19.95" customHeight="1" x14ac:dyDescent="0.3">
      <c r="B23" s="15" t="s">
        <v>38</v>
      </c>
      <c r="C23" s="15">
        <f>COUNT(X4:X19)</f>
        <v>16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 t="s">
        <v>37</v>
      </c>
      <c r="T23" s="108"/>
      <c r="U23" s="108"/>
      <c r="V23" s="109">
        <f>AVERAGE(X4:X19)</f>
        <v>7.0625</v>
      </c>
      <c r="W23" s="109"/>
      <c r="X23" s="109"/>
    </row>
    <row r="24" spans="1:25" ht="19.95" customHeight="1" x14ac:dyDescent="0.3">
      <c r="B24" s="15" t="s">
        <v>23</v>
      </c>
      <c r="C24" s="6" t="s">
        <v>20</v>
      </c>
      <c r="D24" s="81" t="s">
        <v>21</v>
      </c>
      <c r="E24" s="81"/>
      <c r="F24" s="81"/>
      <c r="G24" s="87" t="s">
        <v>26</v>
      </c>
      <c r="H24" s="87"/>
      <c r="I24" s="87"/>
      <c r="J24" s="87" t="s">
        <v>22</v>
      </c>
      <c r="K24" s="87"/>
      <c r="L24" s="87"/>
      <c r="M24" s="86" t="s">
        <v>19</v>
      </c>
      <c r="N24" s="86"/>
      <c r="O24" s="86"/>
      <c r="P24" s="87" t="s">
        <v>18</v>
      </c>
      <c r="Q24" s="87"/>
      <c r="R24" s="87"/>
      <c r="S24" s="87" t="s">
        <v>17</v>
      </c>
      <c r="T24" s="87"/>
      <c r="U24" s="87"/>
      <c r="V24" s="87" t="s">
        <v>16</v>
      </c>
      <c r="W24" s="87"/>
      <c r="X24" s="87"/>
    </row>
    <row r="25" spans="1:25" ht="19.95" customHeight="1" x14ac:dyDescent="0.3">
      <c r="B25" s="15" t="s">
        <v>24</v>
      </c>
      <c r="C25" s="7" t="s">
        <v>29</v>
      </c>
      <c r="D25" s="93" t="s">
        <v>30</v>
      </c>
      <c r="E25" s="93"/>
      <c r="F25" s="93"/>
      <c r="G25" s="93" t="s">
        <v>31</v>
      </c>
      <c r="H25" s="93"/>
      <c r="I25" s="93"/>
      <c r="J25" s="93" t="s">
        <v>32</v>
      </c>
      <c r="K25" s="93"/>
      <c r="L25" s="93"/>
      <c r="M25" s="95" t="s">
        <v>33</v>
      </c>
      <c r="N25" s="95"/>
      <c r="O25" s="95"/>
      <c r="P25" s="93" t="s">
        <v>34</v>
      </c>
      <c r="Q25" s="93"/>
      <c r="R25" s="93"/>
      <c r="S25" s="93" t="s">
        <v>35</v>
      </c>
      <c r="T25" s="93"/>
      <c r="U25" s="93"/>
      <c r="V25" s="93" t="s">
        <v>36</v>
      </c>
      <c r="W25" s="93"/>
      <c r="X25" s="93"/>
    </row>
    <row r="26" spans="1:25" ht="19.95" customHeight="1" x14ac:dyDescent="0.3">
      <c r="B26" s="15" t="s">
        <v>25</v>
      </c>
      <c r="C26" s="13">
        <f>(COUNTIF(X4:X19,"&gt;=0,5")-COUNTIF(X4:X19,"&gt;1,5"))/C23</f>
        <v>0</v>
      </c>
      <c r="D26" s="96">
        <f>(COUNTIF(X4:X19,"&gt;1,5")-COUNTIF(X4:X19,"&gt;3"))/C23</f>
        <v>0</v>
      </c>
      <c r="E26" s="97"/>
      <c r="F26" s="98"/>
      <c r="G26" s="96">
        <f>(COUNTIF(X4:X19,"&gt;3")-COUNTIF(X4:X19,"&gt;4,5"))/C23</f>
        <v>0</v>
      </c>
      <c r="H26" s="97"/>
      <c r="I26" s="98"/>
      <c r="J26" s="96">
        <f>(COUNTIF(X4:X19,"&gt;4,5")-COUNTIF(X4:X19,"&gt;5,5"))/C23</f>
        <v>0</v>
      </c>
      <c r="K26" s="97"/>
      <c r="L26" s="98"/>
      <c r="M26" s="99">
        <f>(COUNTIF(X4:X19,"&gt;5,5")-COUNTIF(X4:X19,"&gt;6,5"))/C23</f>
        <v>0.5</v>
      </c>
      <c r="N26" s="100"/>
      <c r="O26" s="101"/>
      <c r="P26" s="94">
        <f>(COUNTIF(X4:X19,"&gt;6,5")-COUNTIF(X4:X19,"&gt;7,5"))/C23</f>
        <v>0.25</v>
      </c>
      <c r="Q26" s="94"/>
      <c r="R26" s="94"/>
      <c r="S26" s="94">
        <f>(COUNTIF(X4:X19,"&gt;7,5")-COUNTIF(X4:X19,"&gt;8,5"))/C23</f>
        <v>0.1875</v>
      </c>
      <c r="T26" s="94"/>
      <c r="U26" s="94"/>
      <c r="V26" s="94">
        <f>COUNTIF(X4:X19,"&gt;8,5")/C23</f>
        <v>6.25E-2</v>
      </c>
      <c r="W26" s="94"/>
      <c r="X26" s="94"/>
    </row>
  </sheetData>
  <mergeCells count="48">
    <mergeCell ref="S25:U25"/>
    <mergeCell ref="D25:F25"/>
    <mergeCell ref="G25:I25"/>
    <mergeCell ref="A20:C20"/>
    <mergeCell ref="M25:O25"/>
    <mergeCell ref="P25:R25"/>
    <mergeCell ref="V24:X24"/>
    <mergeCell ref="S24:U24"/>
    <mergeCell ref="V26:X26"/>
    <mergeCell ref="D26:F26"/>
    <mergeCell ref="G26:I26"/>
    <mergeCell ref="J26:L26"/>
    <mergeCell ref="M26:O26"/>
    <mergeCell ref="V25:X25"/>
    <mergeCell ref="D24:F24"/>
    <mergeCell ref="G24:I24"/>
    <mergeCell ref="J24:L24"/>
    <mergeCell ref="M24:O24"/>
    <mergeCell ref="P24:R24"/>
    <mergeCell ref="J25:L25"/>
    <mergeCell ref="P26:R26"/>
    <mergeCell ref="S26:U26"/>
    <mergeCell ref="X17:Y17"/>
    <mergeCell ref="X19:Y19"/>
    <mergeCell ref="D23:R23"/>
    <mergeCell ref="S23:U23"/>
    <mergeCell ref="V23:X23"/>
    <mergeCell ref="X20:Y20"/>
    <mergeCell ref="B22:X22"/>
    <mergeCell ref="X18:Y18"/>
    <mergeCell ref="X4:Y4"/>
    <mergeCell ref="X5:Y5"/>
    <mergeCell ref="X6:Y6"/>
    <mergeCell ref="X11:Y11"/>
    <mergeCell ref="X12:Y12"/>
    <mergeCell ref="X13:Y13"/>
    <mergeCell ref="X7:Y7"/>
    <mergeCell ref="X8:Y8"/>
    <mergeCell ref="X9:Y9"/>
    <mergeCell ref="X16:Y16"/>
    <mergeCell ref="X10:Y10"/>
    <mergeCell ref="X14:Y14"/>
    <mergeCell ref="X15:Y15"/>
    <mergeCell ref="A1:Y1"/>
    <mergeCell ref="A2:A3"/>
    <mergeCell ref="B2:C2"/>
    <mergeCell ref="D2:W2"/>
    <mergeCell ref="X2:Y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7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</cols>
  <sheetData>
    <row r="1" spans="1:25" ht="19.95" customHeight="1" x14ac:dyDescent="0.3">
      <c r="A1" s="81" t="s">
        <v>309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</row>
    <row r="2" spans="1:25" ht="19.95" customHeight="1" x14ac:dyDescent="0.3">
      <c r="A2" s="81" t="s">
        <v>3</v>
      </c>
      <c r="B2" s="85" t="s">
        <v>157</v>
      </c>
      <c r="C2" s="106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114" t="s">
        <v>28</v>
      </c>
      <c r="Y2" s="114"/>
    </row>
    <row r="3" spans="1:25" ht="19.95" customHeight="1" x14ac:dyDescent="0.3">
      <c r="A3" s="125"/>
      <c r="B3" s="28" t="s">
        <v>1</v>
      </c>
      <c r="C3" s="28" t="s">
        <v>2</v>
      </c>
      <c r="D3" s="28">
        <v>1</v>
      </c>
      <c r="E3" s="28">
        <f>D3+1</f>
        <v>2</v>
      </c>
      <c r="F3" s="28">
        <f t="shared" ref="F3:W3" si="0">E3+1</f>
        <v>3</v>
      </c>
      <c r="G3" s="28">
        <f t="shared" si="0"/>
        <v>4</v>
      </c>
      <c r="H3" s="28">
        <f t="shared" si="0"/>
        <v>5</v>
      </c>
      <c r="I3" s="28">
        <f t="shared" si="0"/>
        <v>6</v>
      </c>
      <c r="J3" s="28">
        <f t="shared" si="0"/>
        <v>7</v>
      </c>
      <c r="K3" s="28">
        <f t="shared" si="0"/>
        <v>8</v>
      </c>
      <c r="L3" s="28">
        <f t="shared" si="0"/>
        <v>9</v>
      </c>
      <c r="M3" s="28">
        <f t="shared" si="0"/>
        <v>10</v>
      </c>
      <c r="N3" s="28">
        <f t="shared" si="0"/>
        <v>11</v>
      </c>
      <c r="O3" s="28">
        <f t="shared" si="0"/>
        <v>12</v>
      </c>
      <c r="P3" s="28">
        <f t="shared" si="0"/>
        <v>13</v>
      </c>
      <c r="Q3" s="28">
        <f t="shared" si="0"/>
        <v>14</v>
      </c>
      <c r="R3" s="28">
        <f t="shared" si="0"/>
        <v>15</v>
      </c>
      <c r="S3" s="28">
        <f t="shared" si="0"/>
        <v>16</v>
      </c>
      <c r="T3" s="28">
        <f t="shared" si="0"/>
        <v>17</v>
      </c>
      <c r="U3" s="28">
        <f t="shared" si="0"/>
        <v>18</v>
      </c>
      <c r="V3" s="28">
        <f t="shared" si="0"/>
        <v>19</v>
      </c>
      <c r="W3" s="28">
        <f t="shared" si="0"/>
        <v>20</v>
      </c>
      <c r="X3" s="126"/>
      <c r="Y3" s="126"/>
    </row>
    <row r="4" spans="1:25" ht="15" customHeight="1" x14ac:dyDescent="0.3">
      <c r="A4" s="11">
        <v>1</v>
      </c>
      <c r="B4" s="8" t="s">
        <v>225</v>
      </c>
      <c r="C4" s="8" t="s">
        <v>6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121">
        <f t="shared" ref="X4" si="1">COUNTIF(D4:W4,"")/2</f>
        <v>10</v>
      </c>
      <c r="Y4" s="122"/>
    </row>
    <row r="5" spans="1:25" ht="15" customHeight="1" x14ac:dyDescent="0.3">
      <c r="A5" s="2">
        <f>A4+1</f>
        <v>2</v>
      </c>
      <c r="B5" s="3" t="s">
        <v>226</v>
      </c>
      <c r="C5" s="3" t="s">
        <v>7</v>
      </c>
      <c r="D5" s="31"/>
      <c r="E5" s="31"/>
      <c r="F5" s="31" t="s">
        <v>4</v>
      </c>
      <c r="G5" s="31"/>
      <c r="H5" s="31" t="s">
        <v>4</v>
      </c>
      <c r="I5" s="31" t="s">
        <v>4</v>
      </c>
      <c r="J5" s="31"/>
      <c r="K5" s="31"/>
      <c r="L5" s="31"/>
      <c r="M5" s="31"/>
      <c r="N5" s="31"/>
      <c r="O5" s="31"/>
      <c r="P5" s="31" t="s">
        <v>4</v>
      </c>
      <c r="Q5" s="31"/>
      <c r="R5" s="31"/>
      <c r="S5" s="31"/>
      <c r="T5" s="31"/>
      <c r="U5" s="31"/>
      <c r="V5" s="31"/>
      <c r="W5" s="31"/>
      <c r="X5" s="121">
        <f t="shared" ref="X5:X13" si="2">COUNTIF(D5:W5,"")/2</f>
        <v>8</v>
      </c>
      <c r="Y5" s="122"/>
    </row>
    <row r="6" spans="1:25" ht="15" customHeight="1" x14ac:dyDescent="0.3">
      <c r="A6" s="2">
        <f t="shared" ref="A6:A19" si="3">A5+1</f>
        <v>3</v>
      </c>
      <c r="B6" s="3" t="s">
        <v>227</v>
      </c>
      <c r="C6" s="3" t="s">
        <v>7</v>
      </c>
      <c r="D6" s="31"/>
      <c r="E6" s="31"/>
      <c r="F6" s="31"/>
      <c r="G6" s="31"/>
      <c r="H6" s="31" t="s">
        <v>4</v>
      </c>
      <c r="I6" s="31" t="s">
        <v>4</v>
      </c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123">
        <f t="shared" si="2"/>
        <v>9</v>
      </c>
      <c r="Y6" s="124"/>
    </row>
    <row r="7" spans="1:25" ht="15" customHeight="1" x14ac:dyDescent="0.3">
      <c r="A7" s="2">
        <f t="shared" si="3"/>
        <v>4</v>
      </c>
      <c r="B7" s="3" t="s">
        <v>228</v>
      </c>
      <c r="C7" s="3" t="s">
        <v>112</v>
      </c>
      <c r="D7" s="31" t="s">
        <v>4</v>
      </c>
      <c r="E7" s="31"/>
      <c r="F7" s="31" t="s">
        <v>4</v>
      </c>
      <c r="G7" s="31"/>
      <c r="H7" s="31" t="s">
        <v>4</v>
      </c>
      <c r="I7" s="31" t="s">
        <v>4</v>
      </c>
      <c r="J7" s="31"/>
      <c r="K7" s="31"/>
      <c r="L7" s="31"/>
      <c r="M7" s="31"/>
      <c r="N7" s="31"/>
      <c r="O7" s="31"/>
      <c r="P7" s="31" t="s">
        <v>4</v>
      </c>
      <c r="Q7" s="31" t="s">
        <v>4</v>
      </c>
      <c r="R7" s="31"/>
      <c r="S7" s="31"/>
      <c r="T7" s="31"/>
      <c r="U7" s="31" t="s">
        <v>4</v>
      </c>
      <c r="V7" s="31" t="s">
        <v>4</v>
      </c>
      <c r="W7" s="31"/>
      <c r="X7" s="123">
        <f t="shared" si="2"/>
        <v>6</v>
      </c>
      <c r="Y7" s="124"/>
    </row>
    <row r="8" spans="1:25" ht="15" customHeight="1" x14ac:dyDescent="0.3">
      <c r="A8" s="2">
        <f t="shared" si="3"/>
        <v>5</v>
      </c>
      <c r="B8" s="3" t="s">
        <v>214</v>
      </c>
      <c r="C8" s="3" t="s">
        <v>215</v>
      </c>
      <c r="D8" s="31"/>
      <c r="E8" s="31"/>
      <c r="F8" s="31" t="s">
        <v>4</v>
      </c>
      <c r="G8" s="31" t="s">
        <v>4</v>
      </c>
      <c r="H8" s="31"/>
      <c r="I8" s="31" t="s">
        <v>4</v>
      </c>
      <c r="J8" s="31" t="s">
        <v>4</v>
      </c>
      <c r="K8" s="31"/>
      <c r="L8" s="31" t="s">
        <v>4</v>
      </c>
      <c r="M8" s="31"/>
      <c r="N8" s="31" t="s">
        <v>4</v>
      </c>
      <c r="O8" s="31"/>
      <c r="P8" s="31"/>
      <c r="Q8" s="31" t="s">
        <v>4</v>
      </c>
      <c r="R8" s="31"/>
      <c r="S8" s="31" t="s">
        <v>4</v>
      </c>
      <c r="T8" s="31" t="s">
        <v>4</v>
      </c>
      <c r="U8" s="31" t="s">
        <v>4</v>
      </c>
      <c r="V8" s="31"/>
      <c r="W8" s="31"/>
      <c r="X8" s="123">
        <f t="shared" ref="X8" si="4">COUNTIF(D8:W8,"")/2</f>
        <v>5</v>
      </c>
      <c r="Y8" s="124"/>
    </row>
    <row r="9" spans="1:25" ht="15" customHeight="1" x14ac:dyDescent="0.3">
      <c r="A9" s="2">
        <f t="shared" si="3"/>
        <v>6</v>
      </c>
      <c r="B9" s="3" t="s">
        <v>100</v>
      </c>
      <c r="C9" s="3" t="s">
        <v>229</v>
      </c>
      <c r="D9" s="31"/>
      <c r="E9" s="31"/>
      <c r="F9" s="31" t="s">
        <v>4</v>
      </c>
      <c r="G9" s="31" t="s">
        <v>4</v>
      </c>
      <c r="H9" s="31"/>
      <c r="I9" s="31" t="s">
        <v>4</v>
      </c>
      <c r="J9" s="31"/>
      <c r="K9" s="31"/>
      <c r="L9" s="31"/>
      <c r="M9" s="31"/>
      <c r="N9" s="31"/>
      <c r="O9" s="31"/>
      <c r="P9" s="31"/>
      <c r="Q9" s="31" t="s">
        <v>4</v>
      </c>
      <c r="R9" s="31"/>
      <c r="S9" s="31" t="s">
        <v>4</v>
      </c>
      <c r="T9" s="31" t="s">
        <v>4</v>
      </c>
      <c r="U9" s="31" t="s">
        <v>4</v>
      </c>
      <c r="V9" s="31"/>
      <c r="W9" s="31" t="s">
        <v>4</v>
      </c>
      <c r="X9" s="123">
        <f>COUNTIF(D9:W9,"")/2</f>
        <v>6</v>
      </c>
      <c r="Y9" s="124"/>
    </row>
    <row r="10" spans="1:25" ht="15" customHeight="1" x14ac:dyDescent="0.3">
      <c r="A10" s="2">
        <f t="shared" si="3"/>
        <v>7</v>
      </c>
      <c r="B10" s="3" t="s">
        <v>230</v>
      </c>
      <c r="C10" s="3" t="s">
        <v>95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123">
        <f>COUNTIF(D10:W10,"")/2</f>
        <v>10</v>
      </c>
      <c r="Y10" s="124"/>
    </row>
    <row r="11" spans="1:25" ht="15" customHeight="1" x14ac:dyDescent="0.3">
      <c r="A11" s="2">
        <f t="shared" si="3"/>
        <v>8</v>
      </c>
      <c r="B11" s="3" t="s">
        <v>231</v>
      </c>
      <c r="C11" s="3" t="s">
        <v>7</v>
      </c>
      <c r="D11" s="31"/>
      <c r="E11" s="31"/>
      <c r="F11" s="31" t="s">
        <v>4</v>
      </c>
      <c r="G11" s="31" t="s">
        <v>4</v>
      </c>
      <c r="H11" s="31"/>
      <c r="I11" s="31" t="s">
        <v>4</v>
      </c>
      <c r="J11" s="31"/>
      <c r="K11" s="31"/>
      <c r="L11" s="31" t="s">
        <v>4</v>
      </c>
      <c r="M11" s="31" t="s">
        <v>4</v>
      </c>
      <c r="N11" s="31"/>
      <c r="O11" s="31"/>
      <c r="P11" s="31"/>
      <c r="Q11" s="31" t="s">
        <v>4</v>
      </c>
      <c r="R11" s="31"/>
      <c r="S11" s="31"/>
      <c r="T11" s="31" t="s">
        <v>4</v>
      </c>
      <c r="U11" s="31" t="s">
        <v>4</v>
      </c>
      <c r="V11" s="31"/>
      <c r="W11" s="31"/>
      <c r="X11" s="123">
        <f>COUNTIF(D11:W11,"")/2</f>
        <v>6</v>
      </c>
      <c r="Y11" s="124"/>
    </row>
    <row r="12" spans="1:25" ht="15" customHeight="1" x14ac:dyDescent="0.3">
      <c r="A12" s="2">
        <f t="shared" si="3"/>
        <v>9</v>
      </c>
      <c r="B12" s="3" t="s">
        <v>232</v>
      </c>
      <c r="C12" s="3" t="s">
        <v>50</v>
      </c>
      <c r="D12" s="31"/>
      <c r="E12" s="31"/>
      <c r="F12" s="31" t="s">
        <v>4</v>
      </c>
      <c r="G12" s="31" t="s">
        <v>4</v>
      </c>
      <c r="H12" s="31" t="s">
        <v>4</v>
      </c>
      <c r="I12" s="31" t="s">
        <v>4</v>
      </c>
      <c r="J12" s="31"/>
      <c r="K12" s="31"/>
      <c r="L12" s="31"/>
      <c r="M12" s="31"/>
      <c r="N12" s="31"/>
      <c r="O12" s="31"/>
      <c r="P12" s="31"/>
      <c r="Q12" s="31" t="s">
        <v>4</v>
      </c>
      <c r="R12" s="31"/>
      <c r="S12" s="31" t="s">
        <v>4</v>
      </c>
      <c r="T12" s="31" t="s">
        <v>4</v>
      </c>
      <c r="U12" s="31" t="s">
        <v>4</v>
      </c>
      <c r="V12" s="31" t="s">
        <v>4</v>
      </c>
      <c r="W12" s="31"/>
      <c r="X12" s="123">
        <f t="shared" si="2"/>
        <v>5.5</v>
      </c>
      <c r="Y12" s="124"/>
    </row>
    <row r="13" spans="1:25" ht="15" customHeight="1" x14ac:dyDescent="0.3">
      <c r="A13" s="2">
        <f t="shared" si="3"/>
        <v>10</v>
      </c>
      <c r="B13" s="3" t="s">
        <v>126</v>
      </c>
      <c r="C13" s="3" t="s">
        <v>50</v>
      </c>
      <c r="D13" s="31"/>
      <c r="E13" s="31"/>
      <c r="F13" s="31" t="s">
        <v>4</v>
      </c>
      <c r="G13" s="31" t="s">
        <v>4</v>
      </c>
      <c r="H13" s="31"/>
      <c r="I13" s="31" t="s">
        <v>4</v>
      </c>
      <c r="J13" s="31" t="s">
        <v>4</v>
      </c>
      <c r="K13" s="31"/>
      <c r="L13" s="31"/>
      <c r="M13" s="31"/>
      <c r="N13" s="31"/>
      <c r="O13" s="31"/>
      <c r="P13" s="31" t="s">
        <v>4</v>
      </c>
      <c r="Q13" s="31" t="s">
        <v>4</v>
      </c>
      <c r="R13" s="31"/>
      <c r="S13" s="31" t="s">
        <v>4</v>
      </c>
      <c r="T13" s="31"/>
      <c r="U13" s="31"/>
      <c r="V13" s="31" t="s">
        <v>4</v>
      </c>
      <c r="W13" s="31"/>
      <c r="X13" s="123">
        <f t="shared" si="2"/>
        <v>6</v>
      </c>
      <c r="Y13" s="124"/>
    </row>
    <row r="14" spans="1:25" ht="15" customHeight="1" x14ac:dyDescent="0.3">
      <c r="A14" s="2">
        <f t="shared" si="3"/>
        <v>11</v>
      </c>
      <c r="B14" s="3" t="s">
        <v>166</v>
      </c>
      <c r="C14" s="3" t="s">
        <v>12</v>
      </c>
      <c r="D14" s="31" t="s">
        <v>4</v>
      </c>
      <c r="E14" s="31"/>
      <c r="F14" s="31" t="s">
        <v>4</v>
      </c>
      <c r="G14" s="31"/>
      <c r="H14" s="31"/>
      <c r="I14" s="31" t="s">
        <v>4</v>
      </c>
      <c r="J14" s="31"/>
      <c r="K14" s="31"/>
      <c r="L14" s="31"/>
      <c r="M14" s="31"/>
      <c r="N14" s="31" t="s">
        <v>4</v>
      </c>
      <c r="O14" s="31"/>
      <c r="P14" s="31" t="s">
        <v>4</v>
      </c>
      <c r="Q14" s="31" t="s">
        <v>4</v>
      </c>
      <c r="R14" s="31"/>
      <c r="S14" s="31" t="s">
        <v>4</v>
      </c>
      <c r="T14" s="31" t="s">
        <v>4</v>
      </c>
      <c r="U14" s="31"/>
      <c r="V14" s="31"/>
      <c r="W14" s="31"/>
      <c r="X14" s="123">
        <f t="shared" ref="X14:X20" si="5">COUNTBLANK(D14:W14)/2</f>
        <v>6</v>
      </c>
      <c r="Y14" s="124"/>
    </row>
    <row r="15" spans="1:25" ht="15" customHeight="1" x14ac:dyDescent="0.3">
      <c r="A15" s="2">
        <f t="shared" si="3"/>
        <v>12</v>
      </c>
      <c r="B15" s="3" t="s">
        <v>233</v>
      </c>
      <c r="C15" s="3" t="s">
        <v>7</v>
      </c>
      <c r="D15" s="31"/>
      <c r="E15" s="31"/>
      <c r="F15" s="31" t="s">
        <v>4</v>
      </c>
      <c r="G15" s="31" t="s">
        <v>4</v>
      </c>
      <c r="H15" s="31"/>
      <c r="I15" s="31" t="s">
        <v>4</v>
      </c>
      <c r="J15" s="31"/>
      <c r="K15" s="31"/>
      <c r="L15" s="31"/>
      <c r="M15" s="31"/>
      <c r="N15" s="31"/>
      <c r="O15" s="31"/>
      <c r="P15" s="31" t="s">
        <v>4</v>
      </c>
      <c r="Q15" s="31" t="s">
        <v>4</v>
      </c>
      <c r="R15" s="31"/>
      <c r="S15" s="31"/>
      <c r="T15" s="31" t="s">
        <v>4</v>
      </c>
      <c r="U15" s="31"/>
      <c r="V15" s="31"/>
      <c r="W15" s="31"/>
      <c r="X15" s="123">
        <f t="shared" si="5"/>
        <v>7</v>
      </c>
      <c r="Y15" s="124"/>
    </row>
    <row r="16" spans="1:25" ht="15" customHeight="1" x14ac:dyDescent="0.3">
      <c r="A16" s="2">
        <f t="shared" si="3"/>
        <v>13</v>
      </c>
      <c r="B16" s="3" t="s">
        <v>234</v>
      </c>
      <c r="C16" s="3" t="s">
        <v>7</v>
      </c>
      <c r="D16" s="31"/>
      <c r="E16" s="31"/>
      <c r="F16" s="31" t="s">
        <v>4</v>
      </c>
      <c r="G16" s="31" t="s">
        <v>4</v>
      </c>
      <c r="H16" s="31"/>
      <c r="I16" s="31" t="s">
        <v>4</v>
      </c>
      <c r="J16" s="31"/>
      <c r="K16" s="31"/>
      <c r="L16" s="31"/>
      <c r="M16" s="31"/>
      <c r="N16" s="31"/>
      <c r="O16" s="31"/>
      <c r="P16" s="31"/>
      <c r="Q16" s="31" t="s">
        <v>4</v>
      </c>
      <c r="R16" s="31"/>
      <c r="S16" s="31" t="s">
        <v>4</v>
      </c>
      <c r="T16" s="31" t="s">
        <v>4</v>
      </c>
      <c r="U16" s="31" t="s">
        <v>4</v>
      </c>
      <c r="V16" s="31"/>
      <c r="W16" s="31"/>
      <c r="X16" s="123">
        <f t="shared" si="5"/>
        <v>6.5</v>
      </c>
      <c r="Y16" s="124"/>
    </row>
    <row r="17" spans="1:25" ht="15" customHeight="1" x14ac:dyDescent="0.3">
      <c r="A17" s="2">
        <f t="shared" si="3"/>
        <v>14</v>
      </c>
      <c r="B17" s="3" t="s">
        <v>46</v>
      </c>
      <c r="C17" s="3" t="s">
        <v>290</v>
      </c>
      <c r="D17" s="31"/>
      <c r="E17" s="31"/>
      <c r="F17" s="31" t="s">
        <v>4</v>
      </c>
      <c r="G17" s="31"/>
      <c r="H17" s="31"/>
      <c r="I17" s="31" t="s">
        <v>4</v>
      </c>
      <c r="J17" s="31" t="s">
        <v>4</v>
      </c>
      <c r="K17" s="31"/>
      <c r="L17" s="31"/>
      <c r="M17" s="31" t="s">
        <v>4</v>
      </c>
      <c r="N17" s="31"/>
      <c r="O17" s="31"/>
      <c r="P17" s="31"/>
      <c r="Q17" s="31" t="s">
        <v>4</v>
      </c>
      <c r="R17" s="31"/>
      <c r="S17" s="31"/>
      <c r="T17" s="31" t="s">
        <v>4</v>
      </c>
      <c r="U17" s="31" t="s">
        <v>4</v>
      </c>
      <c r="V17" s="31"/>
      <c r="W17" s="31"/>
      <c r="X17" s="123">
        <f t="shared" ref="X17" si="6">COUNTBLANK(D17:W17)/2</f>
        <v>6.5</v>
      </c>
      <c r="Y17" s="124"/>
    </row>
    <row r="18" spans="1:25" ht="15" customHeight="1" x14ac:dyDescent="0.3">
      <c r="A18" s="2">
        <f t="shared" si="3"/>
        <v>15</v>
      </c>
      <c r="B18" s="3" t="s">
        <v>113</v>
      </c>
      <c r="C18" s="3" t="s">
        <v>235</v>
      </c>
      <c r="D18" s="31" t="s">
        <v>4</v>
      </c>
      <c r="E18" s="31"/>
      <c r="F18" s="31" t="s">
        <v>4</v>
      </c>
      <c r="G18" s="31"/>
      <c r="H18" s="31" t="s">
        <v>4</v>
      </c>
      <c r="I18" s="31" t="s">
        <v>4</v>
      </c>
      <c r="J18" s="31"/>
      <c r="K18" s="5"/>
      <c r="L18" s="31"/>
      <c r="M18" s="31"/>
      <c r="N18" s="31"/>
      <c r="O18" s="31"/>
      <c r="P18" s="31" t="s">
        <v>4</v>
      </c>
      <c r="Q18" s="31" t="s">
        <v>4</v>
      </c>
      <c r="R18" s="31"/>
      <c r="S18" s="31"/>
      <c r="T18" s="31"/>
      <c r="U18" s="31" t="s">
        <v>4</v>
      </c>
      <c r="V18" s="31" t="s">
        <v>4</v>
      </c>
      <c r="W18" s="31"/>
      <c r="X18" s="123">
        <f t="shared" si="5"/>
        <v>6</v>
      </c>
      <c r="Y18" s="124"/>
    </row>
    <row r="19" spans="1:25" ht="15" customHeight="1" x14ac:dyDescent="0.3">
      <c r="A19" s="2">
        <f t="shared" si="3"/>
        <v>16</v>
      </c>
      <c r="B19" s="3" t="s">
        <v>236</v>
      </c>
      <c r="C19" s="3" t="s">
        <v>44</v>
      </c>
      <c r="D19" s="31"/>
      <c r="E19" s="31"/>
      <c r="F19" s="31" t="s">
        <v>4</v>
      </c>
      <c r="G19" s="31"/>
      <c r="H19" s="31"/>
      <c r="I19" s="31" t="s">
        <v>4</v>
      </c>
      <c r="J19" s="31"/>
      <c r="K19" s="31"/>
      <c r="L19" s="31"/>
      <c r="M19" s="31"/>
      <c r="N19" s="31"/>
      <c r="O19" s="31"/>
      <c r="P19" s="31" t="s">
        <v>4</v>
      </c>
      <c r="Q19" s="31"/>
      <c r="R19" s="31"/>
      <c r="S19" s="31"/>
      <c r="T19" s="31" t="s">
        <v>4</v>
      </c>
      <c r="U19" s="31"/>
      <c r="V19" s="31" t="s">
        <v>4</v>
      </c>
      <c r="W19" s="31"/>
      <c r="X19" s="123">
        <f t="shared" si="5"/>
        <v>7.5</v>
      </c>
      <c r="Y19" s="124"/>
    </row>
    <row r="20" spans="1:25" ht="15" customHeight="1" x14ac:dyDescent="0.3">
      <c r="A20" s="50"/>
      <c r="B20" s="51"/>
      <c r="C20" s="51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119">
        <f t="shared" si="5"/>
        <v>10</v>
      </c>
      <c r="Y20" s="120"/>
    </row>
    <row r="21" spans="1:25" s="10" customFormat="1" ht="19.95" customHeight="1" x14ac:dyDescent="0.3">
      <c r="A21" s="108" t="s">
        <v>14</v>
      </c>
      <c r="B21" s="108"/>
      <c r="C21" s="108"/>
      <c r="D21" s="48">
        <f t="shared" ref="D21:W21" si="7">COUNTIF(D4:D20,"X")</f>
        <v>3</v>
      </c>
      <c r="E21" s="48">
        <f t="shared" si="7"/>
        <v>0</v>
      </c>
      <c r="F21" s="48">
        <f t="shared" si="7"/>
        <v>13</v>
      </c>
      <c r="G21" s="48">
        <f t="shared" si="7"/>
        <v>7</v>
      </c>
      <c r="H21" s="48">
        <f t="shared" si="7"/>
        <v>5</v>
      </c>
      <c r="I21" s="48">
        <f t="shared" si="7"/>
        <v>14</v>
      </c>
      <c r="J21" s="48">
        <f t="shared" si="7"/>
        <v>3</v>
      </c>
      <c r="K21" s="48">
        <f t="shared" si="7"/>
        <v>0</v>
      </c>
      <c r="L21" s="48">
        <f t="shared" si="7"/>
        <v>2</v>
      </c>
      <c r="M21" s="48">
        <f t="shared" si="7"/>
        <v>2</v>
      </c>
      <c r="N21" s="48">
        <f t="shared" si="7"/>
        <v>2</v>
      </c>
      <c r="O21" s="48">
        <f t="shared" si="7"/>
        <v>0</v>
      </c>
      <c r="P21" s="48">
        <f t="shared" si="7"/>
        <v>7</v>
      </c>
      <c r="Q21" s="48">
        <f t="shared" si="7"/>
        <v>11</v>
      </c>
      <c r="R21" s="48">
        <f t="shared" si="7"/>
        <v>0</v>
      </c>
      <c r="S21" s="48">
        <f t="shared" si="7"/>
        <v>6</v>
      </c>
      <c r="T21" s="48">
        <f t="shared" si="7"/>
        <v>9</v>
      </c>
      <c r="U21" s="48">
        <f t="shared" si="7"/>
        <v>8</v>
      </c>
      <c r="V21" s="48">
        <f t="shared" si="7"/>
        <v>5</v>
      </c>
      <c r="W21" s="48">
        <f t="shared" si="7"/>
        <v>1</v>
      </c>
      <c r="X21" s="127"/>
      <c r="Y21" s="127"/>
    </row>
    <row r="23" spans="1:25" ht="19.95" customHeight="1" x14ac:dyDescent="0.3">
      <c r="B23" s="107" t="s">
        <v>27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</row>
    <row r="24" spans="1:25" ht="19.95" customHeight="1" x14ac:dyDescent="0.3">
      <c r="B24" s="15" t="s">
        <v>38</v>
      </c>
      <c r="C24" s="15">
        <f>COUNT(X4:X20)</f>
        <v>17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 t="s">
        <v>37</v>
      </c>
      <c r="T24" s="108"/>
      <c r="U24" s="108"/>
      <c r="V24" s="109">
        <f>AVERAGE(X4:X20)</f>
        <v>7.117647058823529</v>
      </c>
      <c r="W24" s="109"/>
      <c r="X24" s="109"/>
    </row>
    <row r="25" spans="1:25" ht="19.95" customHeight="1" x14ac:dyDescent="0.3">
      <c r="B25" s="15" t="s">
        <v>23</v>
      </c>
      <c r="C25" s="6" t="s">
        <v>20</v>
      </c>
      <c r="D25" s="81" t="s">
        <v>21</v>
      </c>
      <c r="E25" s="81"/>
      <c r="F25" s="81"/>
      <c r="G25" s="87" t="s">
        <v>26</v>
      </c>
      <c r="H25" s="87"/>
      <c r="I25" s="87"/>
      <c r="J25" s="87" t="s">
        <v>22</v>
      </c>
      <c r="K25" s="87"/>
      <c r="L25" s="87"/>
      <c r="M25" s="86" t="s">
        <v>19</v>
      </c>
      <c r="N25" s="86"/>
      <c r="O25" s="86"/>
      <c r="P25" s="87" t="s">
        <v>18</v>
      </c>
      <c r="Q25" s="87"/>
      <c r="R25" s="87"/>
      <c r="S25" s="87" t="s">
        <v>17</v>
      </c>
      <c r="T25" s="87"/>
      <c r="U25" s="87"/>
      <c r="V25" s="87" t="s">
        <v>16</v>
      </c>
      <c r="W25" s="87"/>
      <c r="X25" s="87"/>
    </row>
    <row r="26" spans="1:25" ht="19.95" customHeight="1" x14ac:dyDescent="0.3">
      <c r="B26" s="15" t="s">
        <v>24</v>
      </c>
      <c r="C26" s="7" t="s">
        <v>29</v>
      </c>
      <c r="D26" s="93" t="s">
        <v>30</v>
      </c>
      <c r="E26" s="93"/>
      <c r="F26" s="93"/>
      <c r="G26" s="93" t="s">
        <v>31</v>
      </c>
      <c r="H26" s="93"/>
      <c r="I26" s="93"/>
      <c r="J26" s="93" t="s">
        <v>32</v>
      </c>
      <c r="K26" s="93"/>
      <c r="L26" s="93"/>
      <c r="M26" s="95" t="s">
        <v>33</v>
      </c>
      <c r="N26" s="95"/>
      <c r="O26" s="95"/>
      <c r="P26" s="93" t="s">
        <v>34</v>
      </c>
      <c r="Q26" s="93"/>
      <c r="R26" s="93"/>
      <c r="S26" s="93" t="s">
        <v>35</v>
      </c>
      <c r="T26" s="93"/>
      <c r="U26" s="93"/>
      <c r="V26" s="93" t="s">
        <v>36</v>
      </c>
      <c r="W26" s="93"/>
      <c r="X26" s="93"/>
    </row>
    <row r="27" spans="1:25" ht="19.95" customHeight="1" x14ac:dyDescent="0.3">
      <c r="B27" s="15" t="s">
        <v>25</v>
      </c>
      <c r="C27" s="13">
        <f>(COUNTIF(X4:X20,"&gt;=0,5")-COUNTIF(X4:X20,"&gt;1,5"))/C24</f>
        <v>0</v>
      </c>
      <c r="D27" s="96">
        <f>(COUNTIF(X4:X20,"&gt;1,5")-COUNTIF(X4:X20,"&gt;3"))/C24</f>
        <v>0</v>
      </c>
      <c r="E27" s="97"/>
      <c r="F27" s="98"/>
      <c r="G27" s="96">
        <f>(COUNTIF(X4:X20,"&gt;3")-COUNTIF(X4:X20,"&gt;4,5"))/C24</f>
        <v>0</v>
      </c>
      <c r="H27" s="97"/>
      <c r="I27" s="98"/>
      <c r="J27" s="96">
        <f>(COUNTIF(X4:X20,"&gt;4,5")-COUNTIF(X4:X20,"&gt;5,5"))/C24</f>
        <v>0.11764705882352941</v>
      </c>
      <c r="K27" s="97"/>
      <c r="L27" s="98"/>
      <c r="M27" s="99">
        <f>(COUNTIF(X4:X20,"&gt;5,5")-COUNTIF(X4:X20,"&gt;6,5"))/C24</f>
        <v>0.47058823529411764</v>
      </c>
      <c r="N27" s="100"/>
      <c r="O27" s="101"/>
      <c r="P27" s="94">
        <f>(COUNTIF(X4:X20,"&gt;6,5")-COUNTIF(X4:X20,"&gt;7,5"))/C24</f>
        <v>0.11764705882352941</v>
      </c>
      <c r="Q27" s="94"/>
      <c r="R27" s="94"/>
      <c r="S27" s="94">
        <f>(COUNTIF(X4:X20,"&gt;7,5")-COUNTIF(X4:X20,"&gt;8,5"))/C24</f>
        <v>5.8823529411764705E-2</v>
      </c>
      <c r="T27" s="94"/>
      <c r="U27" s="94"/>
      <c r="V27" s="94">
        <f>COUNTIF(X4:X20,"&gt;8,5")/C24</f>
        <v>0.23529411764705882</v>
      </c>
      <c r="W27" s="94"/>
      <c r="X27" s="94"/>
    </row>
  </sheetData>
  <mergeCells count="49">
    <mergeCell ref="D26:F26"/>
    <mergeCell ref="G26:I26"/>
    <mergeCell ref="V27:X27"/>
    <mergeCell ref="D27:F27"/>
    <mergeCell ref="G27:I27"/>
    <mergeCell ref="J27:L27"/>
    <mergeCell ref="M27:O27"/>
    <mergeCell ref="P27:R27"/>
    <mergeCell ref="S27:U27"/>
    <mergeCell ref="V26:X26"/>
    <mergeCell ref="J26:L26"/>
    <mergeCell ref="M26:O26"/>
    <mergeCell ref="P26:R26"/>
    <mergeCell ref="S26:U26"/>
    <mergeCell ref="X17:Y17"/>
    <mergeCell ref="A21:C21"/>
    <mergeCell ref="X21:Y21"/>
    <mergeCell ref="B23:X23"/>
    <mergeCell ref="V25:X25"/>
    <mergeCell ref="D24:R24"/>
    <mergeCell ref="S24:U24"/>
    <mergeCell ref="V24:X24"/>
    <mergeCell ref="S25:U25"/>
    <mergeCell ref="D25:F25"/>
    <mergeCell ref="G25:I25"/>
    <mergeCell ref="J25:L25"/>
    <mergeCell ref="M25:O25"/>
    <mergeCell ref="P25:R25"/>
    <mergeCell ref="A1:Y1"/>
    <mergeCell ref="A2:A3"/>
    <mergeCell ref="B2:C2"/>
    <mergeCell ref="D2:W2"/>
    <mergeCell ref="X2:Y3"/>
    <mergeCell ref="X20:Y20"/>
    <mergeCell ref="X4:Y4"/>
    <mergeCell ref="X9:Y9"/>
    <mergeCell ref="X10:Y10"/>
    <mergeCell ref="X16:Y16"/>
    <mergeCell ref="X18:Y18"/>
    <mergeCell ref="X12:Y12"/>
    <mergeCell ref="X13:Y13"/>
    <mergeCell ref="X14:Y14"/>
    <mergeCell ref="X15:Y15"/>
    <mergeCell ref="X11:Y11"/>
    <mergeCell ref="X5:Y5"/>
    <mergeCell ref="X6:Y6"/>
    <mergeCell ref="X7:Y7"/>
    <mergeCell ref="X19:Y19"/>
    <mergeCell ref="X8:Y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3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</cols>
  <sheetData>
    <row r="1" spans="1:25" ht="19.95" customHeight="1" x14ac:dyDescent="0.3">
      <c r="A1" s="80" t="s">
        <v>310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19.95" customHeight="1" x14ac:dyDescent="0.3">
      <c r="A2" s="81" t="s">
        <v>3</v>
      </c>
      <c r="B2" s="85" t="s">
        <v>61</v>
      </c>
      <c r="C2" s="106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 t="s">
        <v>49</v>
      </c>
      <c r="Y2" s="82"/>
    </row>
    <row r="3" spans="1:25" ht="19.95" customHeight="1" x14ac:dyDescent="0.3">
      <c r="A3" s="125"/>
      <c r="B3" s="28" t="s">
        <v>1</v>
      </c>
      <c r="C3" s="28" t="s">
        <v>2</v>
      </c>
      <c r="D3" s="28">
        <v>1</v>
      </c>
      <c r="E3" s="28">
        <f>D3+1</f>
        <v>2</v>
      </c>
      <c r="F3" s="28">
        <f t="shared" ref="F3:W3" si="0">E3+1</f>
        <v>3</v>
      </c>
      <c r="G3" s="28">
        <f t="shared" si="0"/>
        <v>4</v>
      </c>
      <c r="H3" s="28">
        <f t="shared" si="0"/>
        <v>5</v>
      </c>
      <c r="I3" s="28">
        <f t="shared" si="0"/>
        <v>6</v>
      </c>
      <c r="J3" s="28">
        <f t="shared" si="0"/>
        <v>7</v>
      </c>
      <c r="K3" s="28">
        <f t="shared" si="0"/>
        <v>8</v>
      </c>
      <c r="L3" s="28">
        <f t="shared" si="0"/>
        <v>9</v>
      </c>
      <c r="M3" s="28">
        <f t="shared" si="0"/>
        <v>10</v>
      </c>
      <c r="N3" s="28">
        <f t="shared" si="0"/>
        <v>11</v>
      </c>
      <c r="O3" s="28">
        <f t="shared" si="0"/>
        <v>12</v>
      </c>
      <c r="P3" s="28">
        <f t="shared" si="0"/>
        <v>13</v>
      </c>
      <c r="Q3" s="28">
        <f t="shared" si="0"/>
        <v>14</v>
      </c>
      <c r="R3" s="28">
        <f t="shared" si="0"/>
        <v>15</v>
      </c>
      <c r="S3" s="28">
        <f t="shared" si="0"/>
        <v>16</v>
      </c>
      <c r="T3" s="28">
        <f t="shared" si="0"/>
        <v>17</v>
      </c>
      <c r="U3" s="28">
        <f t="shared" si="0"/>
        <v>18</v>
      </c>
      <c r="V3" s="28">
        <f t="shared" si="0"/>
        <v>19</v>
      </c>
      <c r="W3" s="28">
        <f t="shared" si="0"/>
        <v>20</v>
      </c>
      <c r="X3" s="130"/>
      <c r="Y3" s="130"/>
    </row>
    <row r="4" spans="1:25" ht="15" customHeight="1" x14ac:dyDescent="0.3">
      <c r="A4" s="11">
        <v>1</v>
      </c>
      <c r="B4" s="53" t="s">
        <v>237</v>
      </c>
      <c r="C4" s="54" t="s">
        <v>238</v>
      </c>
      <c r="D4" s="41"/>
      <c r="E4" s="42" t="s">
        <v>4</v>
      </c>
      <c r="F4" s="42" t="s">
        <v>4</v>
      </c>
      <c r="G4" s="42" t="s">
        <v>4</v>
      </c>
      <c r="H4" s="41"/>
      <c r="I4" s="42" t="s">
        <v>4</v>
      </c>
      <c r="J4" s="41"/>
      <c r="K4" s="41"/>
      <c r="L4" s="41"/>
      <c r="M4" s="41"/>
      <c r="N4" s="42" t="s">
        <v>4</v>
      </c>
      <c r="O4" s="42" t="s">
        <v>4</v>
      </c>
      <c r="P4" s="41"/>
      <c r="Q4" s="41"/>
      <c r="R4" s="41"/>
      <c r="S4" s="42" t="s">
        <v>4</v>
      </c>
      <c r="T4" s="41"/>
      <c r="U4" s="41"/>
      <c r="V4" s="42" t="s">
        <v>4</v>
      </c>
      <c r="W4" s="42" t="s">
        <v>4</v>
      </c>
      <c r="X4" s="129">
        <f>COUNTIF(D4:W4,"")/2</f>
        <v>5.5</v>
      </c>
      <c r="Y4" s="129"/>
    </row>
    <row r="5" spans="1:25" ht="15" customHeight="1" x14ac:dyDescent="0.3">
      <c r="A5" s="2">
        <f>A4+1</f>
        <v>2</v>
      </c>
      <c r="B5" s="55" t="s">
        <v>239</v>
      </c>
      <c r="C5" s="56" t="s">
        <v>43</v>
      </c>
      <c r="D5" s="42"/>
      <c r="E5" s="42"/>
      <c r="F5" s="42"/>
      <c r="G5" s="42"/>
      <c r="H5" s="42"/>
      <c r="I5" s="42" t="s">
        <v>4</v>
      </c>
      <c r="J5" s="42" t="s">
        <v>4</v>
      </c>
      <c r="K5" s="42"/>
      <c r="L5" s="42"/>
      <c r="M5" s="42"/>
      <c r="N5" s="42"/>
      <c r="O5" s="42"/>
      <c r="P5" s="42"/>
      <c r="Q5" s="42"/>
      <c r="R5" s="42"/>
      <c r="S5" s="42"/>
      <c r="T5" s="42" t="s">
        <v>4</v>
      </c>
      <c r="U5" s="42" t="s">
        <v>4</v>
      </c>
      <c r="V5" s="42"/>
      <c r="W5" s="42"/>
      <c r="X5" s="128">
        <f t="shared" ref="X5:X15" si="1">COUNTIF(D5:W5,"")/2</f>
        <v>8</v>
      </c>
      <c r="Y5" s="128"/>
    </row>
    <row r="6" spans="1:25" ht="15" customHeight="1" x14ac:dyDescent="0.3">
      <c r="A6" s="2">
        <f t="shared" ref="A6:A15" si="2">A5+1</f>
        <v>3</v>
      </c>
      <c r="B6" s="55" t="s">
        <v>240</v>
      </c>
      <c r="C6" s="56" t="s">
        <v>95</v>
      </c>
      <c r="D6" s="42"/>
      <c r="E6" s="42"/>
      <c r="F6" s="42"/>
      <c r="G6" s="42"/>
      <c r="H6" s="42"/>
      <c r="I6" s="42" t="s">
        <v>4</v>
      </c>
      <c r="J6" s="42" t="s">
        <v>4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 t="s">
        <v>4</v>
      </c>
      <c r="V6" s="42"/>
      <c r="W6" s="42" t="s">
        <v>4</v>
      </c>
      <c r="X6" s="128">
        <f t="shared" si="1"/>
        <v>8</v>
      </c>
      <c r="Y6" s="128"/>
    </row>
    <row r="7" spans="1:25" ht="15" customHeight="1" x14ac:dyDescent="0.3">
      <c r="A7" s="2">
        <f t="shared" si="2"/>
        <v>4</v>
      </c>
      <c r="B7" s="55" t="s">
        <v>276</v>
      </c>
      <c r="C7" s="56" t="s">
        <v>284</v>
      </c>
      <c r="D7" s="42" t="s">
        <v>4</v>
      </c>
      <c r="E7" s="42" t="s">
        <v>4</v>
      </c>
      <c r="F7" s="42"/>
      <c r="G7" s="42" t="s">
        <v>4</v>
      </c>
      <c r="H7" s="42"/>
      <c r="I7" s="42" t="s">
        <v>4</v>
      </c>
      <c r="J7" s="42" t="s">
        <v>4</v>
      </c>
      <c r="K7" s="42"/>
      <c r="L7" s="42"/>
      <c r="M7" s="42"/>
      <c r="N7" s="42"/>
      <c r="O7" s="42"/>
      <c r="P7" s="42"/>
      <c r="Q7" s="42"/>
      <c r="R7" s="42"/>
      <c r="S7" s="42"/>
      <c r="T7" s="42" t="s">
        <v>4</v>
      </c>
      <c r="U7" s="42" t="s">
        <v>4</v>
      </c>
      <c r="V7" s="42"/>
      <c r="W7" s="42" t="s">
        <v>4</v>
      </c>
      <c r="X7" s="128">
        <f t="shared" ref="X7" si="3">COUNTIF(D7:W7,"")/2</f>
        <v>6</v>
      </c>
      <c r="Y7" s="128"/>
    </row>
    <row r="8" spans="1:25" ht="15" customHeight="1" x14ac:dyDescent="0.3">
      <c r="A8" s="2">
        <f t="shared" si="2"/>
        <v>5</v>
      </c>
      <c r="B8" s="55" t="s">
        <v>241</v>
      </c>
      <c r="C8" s="56" t="s">
        <v>242</v>
      </c>
      <c r="D8" s="42"/>
      <c r="E8" s="42" t="s">
        <v>4</v>
      </c>
      <c r="F8" s="42" t="s">
        <v>4</v>
      </c>
      <c r="G8" s="42" t="s">
        <v>4</v>
      </c>
      <c r="H8" s="42"/>
      <c r="I8" s="42" t="s">
        <v>4</v>
      </c>
      <c r="J8" s="42"/>
      <c r="K8" s="42"/>
      <c r="L8" s="42"/>
      <c r="M8" s="42"/>
      <c r="N8" s="42"/>
      <c r="O8" s="42"/>
      <c r="P8" s="42" t="s">
        <v>4</v>
      </c>
      <c r="Q8" s="42" t="s">
        <v>4</v>
      </c>
      <c r="R8" s="42" t="s">
        <v>4</v>
      </c>
      <c r="S8" s="42" t="s">
        <v>4</v>
      </c>
      <c r="T8" s="42" t="s">
        <v>4</v>
      </c>
      <c r="U8" s="42"/>
      <c r="V8" s="42"/>
      <c r="W8" s="42" t="s">
        <v>4</v>
      </c>
      <c r="X8" s="128">
        <f t="shared" si="1"/>
        <v>5</v>
      </c>
      <c r="Y8" s="128"/>
    </row>
    <row r="9" spans="1:25" ht="15" customHeight="1" x14ac:dyDescent="0.3">
      <c r="A9" s="2">
        <f t="shared" si="2"/>
        <v>6</v>
      </c>
      <c r="B9" s="55" t="s">
        <v>243</v>
      </c>
      <c r="C9" s="56" t="s">
        <v>103</v>
      </c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28" t="s">
        <v>5</v>
      </c>
      <c r="Y9" s="128"/>
    </row>
    <row r="10" spans="1:25" ht="15" customHeight="1" x14ac:dyDescent="0.3">
      <c r="A10" s="2">
        <f t="shared" si="2"/>
        <v>7</v>
      </c>
      <c r="B10" s="55" t="s">
        <v>244</v>
      </c>
      <c r="C10" s="56" t="s">
        <v>44</v>
      </c>
      <c r="D10" s="42"/>
      <c r="E10" s="42"/>
      <c r="F10" s="42"/>
      <c r="G10" s="42" t="s">
        <v>4</v>
      </c>
      <c r="H10" s="42"/>
      <c r="I10" s="42" t="s">
        <v>4</v>
      </c>
      <c r="J10" s="42" t="s">
        <v>4</v>
      </c>
      <c r="K10" s="42"/>
      <c r="L10" s="42"/>
      <c r="M10" s="42"/>
      <c r="N10" s="42"/>
      <c r="O10" s="42"/>
      <c r="P10" s="42"/>
      <c r="Q10" s="42"/>
      <c r="R10" s="42"/>
      <c r="S10" s="42"/>
      <c r="T10" s="42" t="s">
        <v>4</v>
      </c>
      <c r="U10" s="42" t="s">
        <v>4</v>
      </c>
      <c r="V10" s="42"/>
      <c r="W10" s="42"/>
      <c r="X10" s="128">
        <f t="shared" si="1"/>
        <v>7.5</v>
      </c>
      <c r="Y10" s="128"/>
    </row>
    <row r="11" spans="1:25" ht="15" customHeight="1" x14ac:dyDescent="0.3">
      <c r="A11" s="2">
        <f t="shared" si="2"/>
        <v>8</v>
      </c>
      <c r="B11" s="55" t="s">
        <v>245</v>
      </c>
      <c r="C11" s="56" t="s">
        <v>42</v>
      </c>
      <c r="D11" s="42"/>
      <c r="E11" s="42"/>
      <c r="F11" s="42"/>
      <c r="G11" s="42" t="s">
        <v>4</v>
      </c>
      <c r="H11" s="42"/>
      <c r="I11" s="42" t="s">
        <v>4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128">
        <f t="shared" si="1"/>
        <v>9</v>
      </c>
      <c r="Y11" s="128"/>
    </row>
    <row r="12" spans="1:25" ht="15" customHeight="1" x14ac:dyDescent="0.3">
      <c r="A12" s="2">
        <f t="shared" si="2"/>
        <v>9</v>
      </c>
      <c r="B12" s="55" t="s">
        <v>246</v>
      </c>
      <c r="C12" s="56" t="s">
        <v>68</v>
      </c>
      <c r="D12" s="42"/>
      <c r="E12" s="42"/>
      <c r="F12" s="42"/>
      <c r="G12" s="42" t="s">
        <v>4</v>
      </c>
      <c r="H12" s="42"/>
      <c r="I12" s="42" t="s">
        <v>4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 t="s">
        <v>4</v>
      </c>
      <c r="V12" s="42"/>
      <c r="W12" s="42"/>
      <c r="X12" s="128">
        <f t="shared" ref="X12" si="4">COUNTIF(D12:W12,"")/2</f>
        <v>8.5</v>
      </c>
      <c r="Y12" s="128"/>
    </row>
    <row r="13" spans="1:25" ht="15" customHeight="1" x14ac:dyDescent="0.3">
      <c r="A13" s="2">
        <f t="shared" si="2"/>
        <v>10</v>
      </c>
      <c r="B13" s="55" t="s">
        <v>247</v>
      </c>
      <c r="C13" s="56" t="s">
        <v>219</v>
      </c>
      <c r="D13" s="42"/>
      <c r="E13" s="42"/>
      <c r="F13" s="42"/>
      <c r="G13" s="42"/>
      <c r="H13" s="42"/>
      <c r="I13" s="42" t="s">
        <v>4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 t="s">
        <v>4</v>
      </c>
      <c r="V13" s="42"/>
      <c r="W13" s="42" t="s">
        <v>4</v>
      </c>
      <c r="X13" s="128">
        <f t="shared" si="1"/>
        <v>8.5</v>
      </c>
      <c r="Y13" s="128"/>
    </row>
    <row r="14" spans="1:25" ht="15" customHeight="1" x14ac:dyDescent="0.3">
      <c r="A14" s="2">
        <f t="shared" si="2"/>
        <v>11</v>
      </c>
      <c r="B14" s="55" t="s">
        <v>248</v>
      </c>
      <c r="C14" s="56" t="s">
        <v>249</v>
      </c>
      <c r="D14" s="42" t="s">
        <v>4</v>
      </c>
      <c r="E14" s="42" t="s">
        <v>4</v>
      </c>
      <c r="F14" s="42" t="s">
        <v>4</v>
      </c>
      <c r="G14" s="42" t="s">
        <v>4</v>
      </c>
      <c r="H14" s="42"/>
      <c r="I14" s="42" t="s">
        <v>4</v>
      </c>
      <c r="J14" s="42"/>
      <c r="K14" s="42"/>
      <c r="L14" s="42"/>
      <c r="M14" s="42"/>
      <c r="N14" s="42"/>
      <c r="O14" s="42"/>
      <c r="P14" s="42"/>
      <c r="Q14" s="42"/>
      <c r="R14" s="42"/>
      <c r="S14" s="42" t="s">
        <v>4</v>
      </c>
      <c r="T14" s="42" t="s">
        <v>4</v>
      </c>
      <c r="U14" s="42"/>
      <c r="V14" s="42" t="s">
        <v>4</v>
      </c>
      <c r="W14" s="42" t="s">
        <v>4</v>
      </c>
      <c r="X14" s="128">
        <f t="shared" si="1"/>
        <v>5.5</v>
      </c>
      <c r="Y14" s="128"/>
    </row>
    <row r="15" spans="1:25" ht="15" customHeight="1" x14ac:dyDescent="0.3">
      <c r="A15" s="2">
        <f t="shared" si="2"/>
        <v>12</v>
      </c>
      <c r="B15" s="55" t="s">
        <v>250</v>
      </c>
      <c r="C15" s="56" t="s">
        <v>251</v>
      </c>
      <c r="D15" s="42"/>
      <c r="E15" s="42"/>
      <c r="F15" s="42"/>
      <c r="G15" s="42" t="s">
        <v>4</v>
      </c>
      <c r="H15" s="42"/>
      <c r="I15" s="42" t="s">
        <v>4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128">
        <f t="shared" si="1"/>
        <v>9</v>
      </c>
      <c r="Y15" s="128"/>
    </row>
    <row r="16" spans="1:25" ht="15" customHeight="1" x14ac:dyDescent="0.3">
      <c r="A16" s="2"/>
      <c r="B16" s="57"/>
      <c r="C16" s="58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131"/>
      <c r="Y16" s="131"/>
    </row>
    <row r="17" spans="1:25" s="10" customFormat="1" ht="19.95" customHeight="1" x14ac:dyDescent="0.3">
      <c r="A17" s="108" t="s">
        <v>14</v>
      </c>
      <c r="B17" s="108"/>
      <c r="C17" s="108"/>
      <c r="D17" s="48">
        <f t="shared" ref="D17:W17" si="5">COUNTIF(D4:D16,"X")</f>
        <v>2</v>
      </c>
      <c r="E17" s="48">
        <f t="shared" si="5"/>
        <v>4</v>
      </c>
      <c r="F17" s="48">
        <f t="shared" si="5"/>
        <v>3</v>
      </c>
      <c r="G17" s="48">
        <f t="shared" si="5"/>
        <v>8</v>
      </c>
      <c r="H17" s="48">
        <f t="shared" si="5"/>
        <v>0</v>
      </c>
      <c r="I17" s="48">
        <f t="shared" si="5"/>
        <v>11</v>
      </c>
      <c r="J17" s="48">
        <f t="shared" si="5"/>
        <v>4</v>
      </c>
      <c r="K17" s="48">
        <f t="shared" si="5"/>
        <v>0</v>
      </c>
      <c r="L17" s="48">
        <f t="shared" si="5"/>
        <v>0</v>
      </c>
      <c r="M17" s="48">
        <f t="shared" si="5"/>
        <v>0</v>
      </c>
      <c r="N17" s="48">
        <f t="shared" si="5"/>
        <v>1</v>
      </c>
      <c r="O17" s="48">
        <f t="shared" si="5"/>
        <v>1</v>
      </c>
      <c r="P17" s="48">
        <f t="shared" si="5"/>
        <v>1</v>
      </c>
      <c r="Q17" s="48">
        <f t="shared" si="5"/>
        <v>1</v>
      </c>
      <c r="R17" s="48">
        <f t="shared" si="5"/>
        <v>1</v>
      </c>
      <c r="S17" s="48">
        <f t="shared" si="5"/>
        <v>3</v>
      </c>
      <c r="T17" s="48">
        <f t="shared" si="5"/>
        <v>5</v>
      </c>
      <c r="U17" s="48">
        <f t="shared" si="5"/>
        <v>6</v>
      </c>
      <c r="V17" s="48">
        <f t="shared" si="5"/>
        <v>2</v>
      </c>
      <c r="W17" s="48">
        <f t="shared" si="5"/>
        <v>6</v>
      </c>
      <c r="X17" s="132"/>
      <c r="Y17" s="132"/>
    </row>
    <row r="19" spans="1:25" ht="19.95" customHeight="1" x14ac:dyDescent="0.3">
      <c r="B19" s="92" t="s">
        <v>27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</row>
    <row r="20" spans="1:25" ht="19.95" customHeight="1" x14ac:dyDescent="0.3">
      <c r="B20" s="15" t="s">
        <v>38</v>
      </c>
      <c r="C20" s="15">
        <f>COUNT(X4:X16)</f>
        <v>11</v>
      </c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 t="s">
        <v>37</v>
      </c>
      <c r="T20" s="108"/>
      <c r="U20" s="108"/>
      <c r="V20" s="109">
        <f>AVERAGE(X4:X16)</f>
        <v>7.3181818181818183</v>
      </c>
      <c r="W20" s="109"/>
      <c r="X20" s="109"/>
    </row>
    <row r="21" spans="1:25" ht="19.95" customHeight="1" x14ac:dyDescent="0.3">
      <c r="B21" s="15" t="s">
        <v>23</v>
      </c>
      <c r="C21" s="6" t="s">
        <v>20</v>
      </c>
      <c r="D21" s="81" t="s">
        <v>21</v>
      </c>
      <c r="E21" s="81"/>
      <c r="F21" s="81"/>
      <c r="G21" s="87" t="s">
        <v>26</v>
      </c>
      <c r="H21" s="87"/>
      <c r="I21" s="87"/>
      <c r="J21" s="87" t="s">
        <v>22</v>
      </c>
      <c r="K21" s="87"/>
      <c r="L21" s="87"/>
      <c r="M21" s="86" t="s">
        <v>19</v>
      </c>
      <c r="N21" s="86"/>
      <c r="O21" s="86"/>
      <c r="P21" s="87" t="s">
        <v>18</v>
      </c>
      <c r="Q21" s="87"/>
      <c r="R21" s="87"/>
      <c r="S21" s="87" t="s">
        <v>17</v>
      </c>
      <c r="T21" s="87"/>
      <c r="U21" s="87"/>
      <c r="V21" s="87" t="s">
        <v>16</v>
      </c>
      <c r="W21" s="87"/>
      <c r="X21" s="87"/>
    </row>
    <row r="22" spans="1:25" ht="19.95" customHeight="1" x14ac:dyDescent="0.3">
      <c r="B22" s="15" t="s">
        <v>24</v>
      </c>
      <c r="C22" s="7" t="s">
        <v>29</v>
      </c>
      <c r="D22" s="93" t="s">
        <v>30</v>
      </c>
      <c r="E22" s="93"/>
      <c r="F22" s="93"/>
      <c r="G22" s="93" t="s">
        <v>31</v>
      </c>
      <c r="H22" s="93"/>
      <c r="I22" s="93"/>
      <c r="J22" s="93" t="s">
        <v>32</v>
      </c>
      <c r="K22" s="93"/>
      <c r="L22" s="93"/>
      <c r="M22" s="95" t="s">
        <v>33</v>
      </c>
      <c r="N22" s="95"/>
      <c r="O22" s="95"/>
      <c r="P22" s="93" t="s">
        <v>34</v>
      </c>
      <c r="Q22" s="93"/>
      <c r="R22" s="93"/>
      <c r="S22" s="93" t="s">
        <v>35</v>
      </c>
      <c r="T22" s="93"/>
      <c r="U22" s="93"/>
      <c r="V22" s="93" t="s">
        <v>36</v>
      </c>
      <c r="W22" s="93"/>
      <c r="X22" s="93"/>
    </row>
    <row r="23" spans="1:25" ht="19.95" customHeight="1" x14ac:dyDescent="0.3">
      <c r="B23" s="15" t="s">
        <v>25</v>
      </c>
      <c r="C23" s="13">
        <f>(COUNTIF(X4:X16,"&gt;=0,5")-COUNTIF(X4:X16,"&gt;1,5"))/C20</f>
        <v>0</v>
      </c>
      <c r="D23" s="96">
        <f>(COUNTIF(X4:X16,"&gt;1,5")-COUNTIF(X4:X16,"&gt;3"))/C20</f>
        <v>0</v>
      </c>
      <c r="E23" s="97"/>
      <c r="F23" s="98"/>
      <c r="G23" s="96">
        <f>(COUNTIF(X4:X16,"&gt;3")-COUNTIF(X4:X16,"&gt;4,5"))/C20</f>
        <v>0</v>
      </c>
      <c r="H23" s="97"/>
      <c r="I23" s="98"/>
      <c r="J23" s="96">
        <f>(COUNTIF(X4:X16,"&gt;4,5")-COUNTIF(X4:X16,"&gt;5,5"))/C20</f>
        <v>0.27272727272727271</v>
      </c>
      <c r="K23" s="97"/>
      <c r="L23" s="98"/>
      <c r="M23" s="99">
        <f>(COUNTIF(X4:X16,"&gt;5,5")-COUNTIF(X4:X16,"&gt;6,5"))/C20</f>
        <v>9.0909090909090912E-2</v>
      </c>
      <c r="N23" s="100"/>
      <c r="O23" s="101"/>
      <c r="P23" s="94">
        <f>(COUNTIF(X4:X16,"&gt;6,5")-COUNTIF(X4:X16,"&gt;7,5"))/C20</f>
        <v>9.0909090909090912E-2</v>
      </c>
      <c r="Q23" s="94"/>
      <c r="R23" s="94"/>
      <c r="S23" s="94">
        <f>(COUNTIF(X4:X16,"&gt;7,5")-COUNTIF(X4:X16,"&gt;8,5"))/C20</f>
        <v>0.36363636363636365</v>
      </c>
      <c r="T23" s="94"/>
      <c r="U23" s="94"/>
      <c r="V23" s="94">
        <f>COUNTIF(X4:X16,"&gt;8,5")/C20</f>
        <v>0.18181818181818182</v>
      </c>
      <c r="W23" s="94"/>
      <c r="X23" s="94"/>
    </row>
  </sheetData>
  <mergeCells count="45">
    <mergeCell ref="V23:X23"/>
    <mergeCell ref="D23:F23"/>
    <mergeCell ref="G23:I23"/>
    <mergeCell ref="J23:L23"/>
    <mergeCell ref="M23:O23"/>
    <mergeCell ref="P23:R23"/>
    <mergeCell ref="S23:U23"/>
    <mergeCell ref="S22:U22"/>
    <mergeCell ref="A17:C17"/>
    <mergeCell ref="X17:Y17"/>
    <mergeCell ref="B19:X19"/>
    <mergeCell ref="V21:X21"/>
    <mergeCell ref="D20:R20"/>
    <mergeCell ref="S20:U20"/>
    <mergeCell ref="V20:X20"/>
    <mergeCell ref="S21:U21"/>
    <mergeCell ref="J22:L22"/>
    <mergeCell ref="M22:O22"/>
    <mergeCell ref="D22:F22"/>
    <mergeCell ref="G22:I22"/>
    <mergeCell ref="P22:R22"/>
    <mergeCell ref="D21:F21"/>
    <mergeCell ref="G21:I21"/>
    <mergeCell ref="J21:L21"/>
    <mergeCell ref="M21:O21"/>
    <mergeCell ref="P21:R21"/>
    <mergeCell ref="X10:Y10"/>
    <mergeCell ref="X16:Y16"/>
    <mergeCell ref="X11:Y11"/>
    <mergeCell ref="V22:X22"/>
    <mergeCell ref="X12:Y12"/>
    <mergeCell ref="X13:Y13"/>
    <mergeCell ref="X14:Y14"/>
    <mergeCell ref="X15:Y15"/>
    <mergeCell ref="A1:Y1"/>
    <mergeCell ref="A2:A3"/>
    <mergeCell ref="B2:C2"/>
    <mergeCell ref="D2:W2"/>
    <mergeCell ref="X2:Y3"/>
    <mergeCell ref="X9:Y9"/>
    <mergeCell ref="X4:Y4"/>
    <mergeCell ref="X5:Y5"/>
    <mergeCell ref="X6:Y6"/>
    <mergeCell ref="X8:Y8"/>
    <mergeCell ref="X7:Y7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workbookViewId="0">
      <pane ySplit="3" topLeftCell="A4" activePane="bottomLeft" state="frozen"/>
      <selection pane="bottomLeft" sqref="A1:Y1"/>
    </sheetView>
  </sheetViews>
  <sheetFormatPr defaultColWidth="8.6640625" defaultRowHeight="14.4" x14ac:dyDescent="0.3"/>
  <cols>
    <col min="1" max="1" width="4.6640625" style="1" customWidth="1"/>
    <col min="2" max="3" width="12.6640625" customWidth="1"/>
    <col min="4" max="25" width="4.6640625" customWidth="1"/>
  </cols>
  <sheetData>
    <row r="1" spans="1:25" ht="19.95" customHeight="1" x14ac:dyDescent="0.3">
      <c r="A1" s="80" t="s">
        <v>311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19.95" customHeight="1" x14ac:dyDescent="0.3">
      <c r="A2" s="81" t="s">
        <v>3</v>
      </c>
      <c r="B2" s="85" t="s">
        <v>158</v>
      </c>
      <c r="C2" s="106"/>
      <c r="D2" s="81" t="s">
        <v>15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 t="s">
        <v>28</v>
      </c>
      <c r="Y2" s="82"/>
    </row>
    <row r="3" spans="1:25" ht="19.95" customHeight="1" x14ac:dyDescent="0.3">
      <c r="A3" s="125"/>
      <c r="B3" s="49" t="s">
        <v>1</v>
      </c>
      <c r="C3" s="49" t="s">
        <v>2</v>
      </c>
      <c r="D3" s="49">
        <v>1</v>
      </c>
      <c r="E3" s="49">
        <f>D3+1</f>
        <v>2</v>
      </c>
      <c r="F3" s="49">
        <f t="shared" ref="F3:W3" si="0">E3+1</f>
        <v>3</v>
      </c>
      <c r="G3" s="49">
        <f t="shared" si="0"/>
        <v>4</v>
      </c>
      <c r="H3" s="49">
        <f t="shared" si="0"/>
        <v>5</v>
      </c>
      <c r="I3" s="49">
        <f t="shared" si="0"/>
        <v>6</v>
      </c>
      <c r="J3" s="49">
        <f t="shared" si="0"/>
        <v>7</v>
      </c>
      <c r="K3" s="49">
        <f t="shared" si="0"/>
        <v>8</v>
      </c>
      <c r="L3" s="49">
        <f t="shared" si="0"/>
        <v>9</v>
      </c>
      <c r="M3" s="49">
        <f t="shared" si="0"/>
        <v>10</v>
      </c>
      <c r="N3" s="49">
        <f t="shared" si="0"/>
        <v>11</v>
      </c>
      <c r="O3" s="49">
        <f t="shared" si="0"/>
        <v>12</v>
      </c>
      <c r="P3" s="49">
        <f t="shared" si="0"/>
        <v>13</v>
      </c>
      <c r="Q3" s="49">
        <f t="shared" si="0"/>
        <v>14</v>
      </c>
      <c r="R3" s="49">
        <f t="shared" si="0"/>
        <v>15</v>
      </c>
      <c r="S3" s="49">
        <f t="shared" si="0"/>
        <v>16</v>
      </c>
      <c r="T3" s="49">
        <f t="shared" si="0"/>
        <v>17</v>
      </c>
      <c r="U3" s="49">
        <f t="shared" si="0"/>
        <v>18</v>
      </c>
      <c r="V3" s="49">
        <f t="shared" si="0"/>
        <v>19</v>
      </c>
      <c r="W3" s="49">
        <f t="shared" si="0"/>
        <v>20</v>
      </c>
      <c r="X3" s="130"/>
      <c r="Y3" s="130"/>
    </row>
    <row r="4" spans="1:25" ht="15" customHeight="1" x14ac:dyDescent="0.3">
      <c r="A4" s="2">
        <f t="shared" ref="A4:A5" si="1">A3+1</f>
        <v>1</v>
      </c>
      <c r="B4" s="53" t="s">
        <v>267</v>
      </c>
      <c r="C4" s="54" t="s">
        <v>67</v>
      </c>
      <c r="D4" s="41"/>
      <c r="E4" s="41"/>
      <c r="F4" s="41" t="s">
        <v>4</v>
      </c>
      <c r="G4" s="41"/>
      <c r="H4" s="41"/>
      <c r="I4" s="41" t="s">
        <v>4</v>
      </c>
      <c r="J4" s="41"/>
      <c r="K4" s="41"/>
      <c r="L4" s="41" t="s">
        <v>4</v>
      </c>
      <c r="M4" s="41"/>
      <c r="N4" s="41"/>
      <c r="O4" s="41"/>
      <c r="P4" s="41"/>
      <c r="Q4" s="41" t="s">
        <v>4</v>
      </c>
      <c r="R4" s="41"/>
      <c r="S4" s="41"/>
      <c r="T4" s="41"/>
      <c r="U4" s="41" t="s">
        <v>4</v>
      </c>
      <c r="V4" s="41"/>
      <c r="W4" s="41"/>
      <c r="X4" s="129">
        <f>COUNTIF(D4:W4,"")/2</f>
        <v>7.5</v>
      </c>
      <c r="Y4" s="129"/>
    </row>
    <row r="5" spans="1:25" ht="15" customHeight="1" x14ac:dyDescent="0.3">
      <c r="A5" s="2">
        <f t="shared" si="1"/>
        <v>2</v>
      </c>
      <c r="B5" s="55" t="s">
        <v>252</v>
      </c>
      <c r="C5" s="56" t="s">
        <v>6</v>
      </c>
      <c r="D5" s="42" t="s">
        <v>4</v>
      </c>
      <c r="E5" s="42" t="s">
        <v>4</v>
      </c>
      <c r="F5" s="42" t="s">
        <v>4</v>
      </c>
      <c r="G5" s="42"/>
      <c r="H5" s="42"/>
      <c r="I5" s="42" t="s">
        <v>4</v>
      </c>
      <c r="J5" s="42"/>
      <c r="K5" s="42"/>
      <c r="L5" s="42"/>
      <c r="M5" s="42"/>
      <c r="N5" s="42"/>
      <c r="O5" s="42"/>
      <c r="P5" s="42" t="s">
        <v>4</v>
      </c>
      <c r="Q5" s="42"/>
      <c r="R5" s="42"/>
      <c r="S5" s="42" t="s">
        <v>4</v>
      </c>
      <c r="T5" s="42"/>
      <c r="U5" s="42" t="s">
        <v>4</v>
      </c>
      <c r="V5" s="42"/>
      <c r="W5" s="42"/>
      <c r="X5" s="128">
        <f>COUNTIF(D5:W5,"")/2</f>
        <v>6.5</v>
      </c>
      <c r="Y5" s="128"/>
    </row>
    <row r="6" spans="1:25" ht="15" customHeight="1" x14ac:dyDescent="0.3">
      <c r="A6" s="2">
        <f>A5+1</f>
        <v>3</v>
      </c>
      <c r="B6" s="56" t="s">
        <v>253</v>
      </c>
      <c r="C6" s="56" t="s">
        <v>64</v>
      </c>
      <c r="D6" s="42"/>
      <c r="E6" s="42"/>
      <c r="F6" s="42"/>
      <c r="G6" s="42"/>
      <c r="H6" s="42" t="s">
        <v>4</v>
      </c>
      <c r="I6" s="42" t="s">
        <v>4</v>
      </c>
      <c r="J6" s="42"/>
      <c r="K6" s="42"/>
      <c r="L6" s="42"/>
      <c r="M6" s="42"/>
      <c r="N6" s="42"/>
      <c r="O6" s="42"/>
      <c r="P6" s="42"/>
      <c r="Q6" s="42"/>
      <c r="R6" s="42"/>
      <c r="S6" s="42"/>
      <c r="T6" s="42" t="s">
        <v>4</v>
      </c>
      <c r="U6" s="42" t="s">
        <v>4</v>
      </c>
      <c r="V6" s="42"/>
      <c r="W6" s="42"/>
      <c r="X6" s="128">
        <f t="shared" ref="X6:X22" si="2">COUNTIF(D6:W6,"")/2</f>
        <v>8</v>
      </c>
      <c r="Y6" s="128"/>
    </row>
    <row r="7" spans="1:25" ht="15" customHeight="1" x14ac:dyDescent="0.3">
      <c r="A7" s="2">
        <f t="shared" ref="A7:A22" si="3">A6+1</f>
        <v>4</v>
      </c>
      <c r="B7" s="55" t="s">
        <v>254</v>
      </c>
      <c r="C7" s="56" t="s">
        <v>42</v>
      </c>
      <c r="D7" s="42"/>
      <c r="E7" s="42" t="s">
        <v>4</v>
      </c>
      <c r="F7" s="42"/>
      <c r="G7" s="42"/>
      <c r="H7" s="42"/>
      <c r="I7" s="42" t="s">
        <v>4</v>
      </c>
      <c r="J7" s="42"/>
      <c r="K7" s="42"/>
      <c r="L7" s="42"/>
      <c r="M7" s="42"/>
      <c r="N7" s="42"/>
      <c r="O7" s="42"/>
      <c r="P7" s="42" t="s">
        <v>4</v>
      </c>
      <c r="Q7" s="42" t="s">
        <v>4</v>
      </c>
      <c r="R7" s="42"/>
      <c r="S7" s="42"/>
      <c r="T7" s="42"/>
      <c r="U7" s="42" t="s">
        <v>4</v>
      </c>
      <c r="V7" s="42"/>
      <c r="W7" s="42"/>
      <c r="X7" s="128">
        <f t="shared" si="2"/>
        <v>7.5</v>
      </c>
      <c r="Y7" s="128"/>
    </row>
    <row r="8" spans="1:25" ht="15" customHeight="1" x14ac:dyDescent="0.3">
      <c r="A8" s="2">
        <f t="shared" si="3"/>
        <v>5</v>
      </c>
      <c r="B8" s="55" t="s">
        <v>105</v>
      </c>
      <c r="C8" s="56" t="s">
        <v>13</v>
      </c>
      <c r="D8" s="42" t="s">
        <v>4</v>
      </c>
      <c r="E8" s="42" t="s">
        <v>4</v>
      </c>
      <c r="F8" s="42" t="s">
        <v>4</v>
      </c>
      <c r="G8" s="42" t="s">
        <v>4</v>
      </c>
      <c r="H8" s="42"/>
      <c r="I8" s="42" t="s">
        <v>4</v>
      </c>
      <c r="J8" s="42"/>
      <c r="K8" s="42" t="s">
        <v>4</v>
      </c>
      <c r="L8" s="42"/>
      <c r="M8" s="42"/>
      <c r="N8" s="42" t="s">
        <v>4</v>
      </c>
      <c r="O8" s="42"/>
      <c r="P8" s="42"/>
      <c r="Q8" s="42" t="s">
        <v>4</v>
      </c>
      <c r="R8" s="42" t="s">
        <v>4</v>
      </c>
      <c r="S8" s="42" t="s">
        <v>4</v>
      </c>
      <c r="T8" s="42"/>
      <c r="U8" s="42" t="s">
        <v>4</v>
      </c>
      <c r="V8" s="42" t="s">
        <v>4</v>
      </c>
      <c r="W8" s="42" t="s">
        <v>4</v>
      </c>
      <c r="X8" s="128">
        <f t="shared" ref="X8" si="4">COUNTIF(D8:W8,"")/2</f>
        <v>3.5</v>
      </c>
      <c r="Y8" s="128"/>
    </row>
    <row r="9" spans="1:25" ht="15" customHeight="1" x14ac:dyDescent="0.3">
      <c r="A9" s="2">
        <f t="shared" si="3"/>
        <v>6</v>
      </c>
      <c r="B9" s="55" t="s">
        <v>255</v>
      </c>
      <c r="C9" s="56" t="s">
        <v>6</v>
      </c>
      <c r="D9" s="42"/>
      <c r="E9" s="42"/>
      <c r="F9" s="42"/>
      <c r="G9" s="42"/>
      <c r="H9" s="42"/>
      <c r="I9" s="42" t="s">
        <v>4</v>
      </c>
      <c r="J9" s="42" t="s">
        <v>4</v>
      </c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28">
        <f t="shared" si="2"/>
        <v>9</v>
      </c>
      <c r="Y9" s="128"/>
    </row>
    <row r="10" spans="1:25" ht="15" customHeight="1" x14ac:dyDescent="0.3">
      <c r="A10" s="2">
        <f t="shared" si="3"/>
        <v>7</v>
      </c>
      <c r="B10" s="55" t="s">
        <v>298</v>
      </c>
      <c r="C10" s="56" t="s">
        <v>270</v>
      </c>
      <c r="D10" s="42"/>
      <c r="E10" s="42"/>
      <c r="F10" s="42"/>
      <c r="G10" s="42"/>
      <c r="H10" s="42"/>
      <c r="I10" s="42" t="s">
        <v>4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 t="s">
        <v>4</v>
      </c>
      <c r="V10" s="42"/>
      <c r="W10" s="42"/>
      <c r="X10" s="128">
        <f t="shared" si="2"/>
        <v>9</v>
      </c>
      <c r="Y10" s="128"/>
    </row>
    <row r="11" spans="1:25" ht="15" customHeight="1" x14ac:dyDescent="0.3">
      <c r="A11" s="2">
        <f t="shared" si="3"/>
        <v>8</v>
      </c>
      <c r="B11" s="55" t="s">
        <v>72</v>
      </c>
      <c r="C11" s="56" t="s">
        <v>92</v>
      </c>
      <c r="D11" s="42"/>
      <c r="E11" s="42"/>
      <c r="F11" s="42" t="s">
        <v>4</v>
      </c>
      <c r="G11" s="42" t="s">
        <v>4</v>
      </c>
      <c r="H11" s="42"/>
      <c r="I11" s="42" t="s">
        <v>4</v>
      </c>
      <c r="J11" s="42"/>
      <c r="K11" s="42"/>
      <c r="L11" s="42" t="s">
        <v>4</v>
      </c>
      <c r="M11" s="42"/>
      <c r="N11" s="42"/>
      <c r="O11" s="42"/>
      <c r="P11" s="42" t="s">
        <v>4</v>
      </c>
      <c r="Q11" s="42" t="s">
        <v>4</v>
      </c>
      <c r="R11" s="42" t="s">
        <v>4</v>
      </c>
      <c r="S11" s="42"/>
      <c r="T11" s="42"/>
      <c r="U11" s="42"/>
      <c r="V11" s="42" t="s">
        <v>4</v>
      </c>
      <c r="W11" s="42"/>
      <c r="X11" s="128">
        <f t="shared" si="2"/>
        <v>6</v>
      </c>
      <c r="Y11" s="128"/>
    </row>
    <row r="12" spans="1:25" ht="15" customHeight="1" x14ac:dyDescent="0.3">
      <c r="A12" s="2">
        <f t="shared" si="3"/>
        <v>9</v>
      </c>
      <c r="B12" s="55" t="s">
        <v>257</v>
      </c>
      <c r="C12" s="56" t="s">
        <v>7</v>
      </c>
      <c r="D12" s="42"/>
      <c r="E12" s="42"/>
      <c r="F12" s="42"/>
      <c r="G12" s="42"/>
      <c r="H12" s="42" t="s">
        <v>4</v>
      </c>
      <c r="I12" s="42" t="s">
        <v>4</v>
      </c>
      <c r="J12" s="42" t="s">
        <v>4</v>
      </c>
      <c r="K12" s="42"/>
      <c r="L12" s="42"/>
      <c r="M12" s="42"/>
      <c r="N12" s="42" t="s">
        <v>4</v>
      </c>
      <c r="O12" s="42"/>
      <c r="P12" s="42"/>
      <c r="Q12" s="42"/>
      <c r="R12" s="42"/>
      <c r="S12" s="42"/>
      <c r="T12" s="42"/>
      <c r="U12" s="42"/>
      <c r="V12" s="42"/>
      <c r="W12" s="42"/>
      <c r="X12" s="128">
        <f t="shared" si="2"/>
        <v>8</v>
      </c>
      <c r="Y12" s="128"/>
    </row>
    <row r="13" spans="1:25" ht="15" customHeight="1" x14ac:dyDescent="0.3">
      <c r="A13" s="2">
        <f t="shared" si="3"/>
        <v>10</v>
      </c>
      <c r="B13" s="55" t="s">
        <v>217</v>
      </c>
      <c r="C13" s="56" t="s">
        <v>77</v>
      </c>
      <c r="D13" s="42" t="s">
        <v>4</v>
      </c>
      <c r="E13" s="42"/>
      <c r="F13" s="42"/>
      <c r="G13" s="42"/>
      <c r="H13" s="42"/>
      <c r="I13" s="42" t="s">
        <v>4</v>
      </c>
      <c r="J13" s="42"/>
      <c r="K13" s="42"/>
      <c r="L13" s="42"/>
      <c r="M13" s="42"/>
      <c r="N13" s="42" t="s">
        <v>4</v>
      </c>
      <c r="O13" s="42"/>
      <c r="P13" s="42"/>
      <c r="Q13" s="42"/>
      <c r="R13" s="42"/>
      <c r="S13" s="42"/>
      <c r="T13" s="42"/>
      <c r="U13" s="42"/>
      <c r="V13" s="42"/>
      <c r="W13" s="42"/>
      <c r="X13" s="128">
        <f t="shared" si="2"/>
        <v>8.5</v>
      </c>
      <c r="Y13" s="128"/>
    </row>
    <row r="14" spans="1:25" ht="15" customHeight="1" x14ac:dyDescent="0.3">
      <c r="A14" s="2">
        <f t="shared" si="3"/>
        <v>11</v>
      </c>
      <c r="B14" s="55" t="s">
        <v>258</v>
      </c>
      <c r="C14" s="56" t="s">
        <v>91</v>
      </c>
      <c r="D14" s="42"/>
      <c r="E14" s="42"/>
      <c r="F14" s="42"/>
      <c r="G14" s="42"/>
      <c r="H14" s="42"/>
      <c r="I14" s="42" t="s">
        <v>4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 t="s">
        <v>4</v>
      </c>
      <c r="V14" s="42"/>
      <c r="W14" s="42"/>
      <c r="X14" s="128">
        <f t="shared" si="2"/>
        <v>9</v>
      </c>
      <c r="Y14" s="128"/>
    </row>
    <row r="15" spans="1:25" ht="15" customHeight="1" x14ac:dyDescent="0.3">
      <c r="A15" s="2">
        <f t="shared" si="3"/>
        <v>12</v>
      </c>
      <c r="B15" s="55" t="s">
        <v>276</v>
      </c>
      <c r="C15" s="56" t="s">
        <v>182</v>
      </c>
      <c r="D15" s="42"/>
      <c r="E15" s="42"/>
      <c r="F15" s="42"/>
      <c r="G15" s="42"/>
      <c r="H15" s="42"/>
      <c r="I15" s="42" t="s">
        <v>4</v>
      </c>
      <c r="J15" s="42"/>
      <c r="K15" s="42"/>
      <c r="L15" s="42" t="s">
        <v>4</v>
      </c>
      <c r="M15" s="42"/>
      <c r="N15" s="42"/>
      <c r="O15" s="42"/>
      <c r="P15" s="42"/>
      <c r="Q15" s="42" t="s">
        <v>4</v>
      </c>
      <c r="R15" s="42"/>
      <c r="S15" s="42"/>
      <c r="T15" s="42"/>
      <c r="U15" s="42" t="s">
        <v>4</v>
      </c>
      <c r="V15" s="42"/>
      <c r="W15" s="42"/>
      <c r="X15" s="128">
        <f t="shared" si="2"/>
        <v>8</v>
      </c>
      <c r="Y15" s="128"/>
    </row>
    <row r="16" spans="1:25" ht="15" customHeight="1" x14ac:dyDescent="0.3">
      <c r="A16" s="2">
        <f t="shared" si="3"/>
        <v>13</v>
      </c>
      <c r="B16" s="55" t="s">
        <v>108</v>
      </c>
      <c r="C16" s="56" t="s">
        <v>9</v>
      </c>
      <c r="D16" s="42"/>
      <c r="E16" s="42"/>
      <c r="F16" s="42"/>
      <c r="G16" s="42"/>
      <c r="H16" s="42"/>
      <c r="I16" s="42" t="s">
        <v>4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 t="s">
        <v>4</v>
      </c>
      <c r="V16" s="42"/>
      <c r="W16" s="42"/>
      <c r="X16" s="128">
        <f t="shared" si="2"/>
        <v>9</v>
      </c>
      <c r="Y16" s="128"/>
    </row>
    <row r="17" spans="1:25" ht="15" customHeight="1" x14ac:dyDescent="0.3">
      <c r="A17" s="2">
        <f t="shared" si="3"/>
        <v>14</v>
      </c>
      <c r="B17" s="55" t="s">
        <v>259</v>
      </c>
      <c r="C17" s="56" t="s">
        <v>201</v>
      </c>
      <c r="D17" s="42"/>
      <c r="E17" s="42"/>
      <c r="F17" s="42"/>
      <c r="G17" s="42"/>
      <c r="H17" s="42"/>
      <c r="I17" s="42" t="s">
        <v>4</v>
      </c>
      <c r="J17" s="42"/>
      <c r="K17" s="42"/>
      <c r="L17" s="42"/>
      <c r="M17" s="42"/>
      <c r="N17" s="42" t="s">
        <v>4</v>
      </c>
      <c r="O17" s="42"/>
      <c r="P17" s="42"/>
      <c r="Q17" s="42"/>
      <c r="R17" s="42"/>
      <c r="S17" s="42"/>
      <c r="T17" s="42"/>
      <c r="U17" s="42" t="s">
        <v>4</v>
      </c>
      <c r="V17" s="42"/>
      <c r="W17" s="42"/>
      <c r="X17" s="128">
        <f t="shared" si="2"/>
        <v>8.5</v>
      </c>
      <c r="Y17" s="128"/>
    </row>
    <row r="18" spans="1:25" ht="15" customHeight="1" x14ac:dyDescent="0.3">
      <c r="A18" s="2">
        <f t="shared" si="3"/>
        <v>15</v>
      </c>
      <c r="B18" s="55" t="s">
        <v>260</v>
      </c>
      <c r="C18" s="56" t="s">
        <v>261</v>
      </c>
      <c r="D18" s="42" t="s">
        <v>4</v>
      </c>
      <c r="E18" s="42"/>
      <c r="F18" s="42"/>
      <c r="G18" s="42"/>
      <c r="H18" s="42"/>
      <c r="I18" s="42" t="s">
        <v>4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 t="s">
        <v>4</v>
      </c>
      <c r="V18" s="42"/>
      <c r="W18" s="42"/>
      <c r="X18" s="128">
        <f t="shared" si="2"/>
        <v>8.5</v>
      </c>
      <c r="Y18" s="128"/>
    </row>
    <row r="19" spans="1:25" ht="15" customHeight="1" x14ac:dyDescent="0.3">
      <c r="A19" s="2">
        <f t="shared" si="3"/>
        <v>16</v>
      </c>
      <c r="B19" s="55" t="s">
        <v>262</v>
      </c>
      <c r="C19" s="56" t="s">
        <v>90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128" t="s">
        <v>5</v>
      </c>
      <c r="Y19" s="128"/>
    </row>
    <row r="20" spans="1:25" ht="15" customHeight="1" x14ac:dyDescent="0.3">
      <c r="A20" s="2">
        <f t="shared" si="3"/>
        <v>17</v>
      </c>
      <c r="B20" s="55" t="s">
        <v>245</v>
      </c>
      <c r="C20" s="56" t="s">
        <v>75</v>
      </c>
      <c r="D20" s="42" t="s">
        <v>4</v>
      </c>
      <c r="E20" s="42"/>
      <c r="F20" s="42" t="s">
        <v>4</v>
      </c>
      <c r="G20" s="42" t="s">
        <v>4</v>
      </c>
      <c r="H20" s="42" t="s">
        <v>4</v>
      </c>
      <c r="I20" s="42" t="s">
        <v>4</v>
      </c>
      <c r="J20" s="42"/>
      <c r="K20" s="42"/>
      <c r="L20" s="42"/>
      <c r="M20" s="42"/>
      <c r="N20" s="42"/>
      <c r="O20" s="42"/>
      <c r="P20" s="42" t="s">
        <v>4</v>
      </c>
      <c r="Q20" s="42"/>
      <c r="R20" s="42" t="s">
        <v>4</v>
      </c>
      <c r="S20" s="42"/>
      <c r="T20" s="42" t="s">
        <v>4</v>
      </c>
      <c r="U20" s="42" t="s">
        <v>4</v>
      </c>
      <c r="V20" s="42" t="s">
        <v>4</v>
      </c>
      <c r="W20" s="42" t="s">
        <v>4</v>
      </c>
      <c r="X20" s="128">
        <f t="shared" si="2"/>
        <v>4.5</v>
      </c>
      <c r="Y20" s="128"/>
    </row>
    <row r="21" spans="1:25" ht="15" customHeight="1" x14ac:dyDescent="0.3">
      <c r="A21" s="2">
        <f t="shared" si="3"/>
        <v>18</v>
      </c>
      <c r="B21" s="55" t="s">
        <v>282</v>
      </c>
      <c r="C21" s="56" t="s">
        <v>50</v>
      </c>
      <c r="D21" s="42"/>
      <c r="E21" s="42"/>
      <c r="F21" s="42"/>
      <c r="G21" s="42"/>
      <c r="H21" s="42"/>
      <c r="I21" s="42" t="s">
        <v>4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 t="s">
        <v>4</v>
      </c>
      <c r="V21" s="42" t="s">
        <v>4</v>
      </c>
      <c r="W21" s="42"/>
      <c r="X21" s="128">
        <f t="shared" si="2"/>
        <v>8.5</v>
      </c>
      <c r="Y21" s="128"/>
    </row>
    <row r="22" spans="1:25" ht="15" customHeight="1" x14ac:dyDescent="0.3">
      <c r="A22" s="2">
        <f t="shared" si="3"/>
        <v>19</v>
      </c>
      <c r="B22" s="55" t="s">
        <v>263</v>
      </c>
      <c r="C22" s="56" t="s">
        <v>264</v>
      </c>
      <c r="D22" s="42"/>
      <c r="E22" s="42"/>
      <c r="F22" s="42"/>
      <c r="G22" s="42"/>
      <c r="H22" s="42"/>
      <c r="I22" s="42" t="s">
        <v>4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 t="s">
        <v>4</v>
      </c>
      <c r="V22" s="42"/>
      <c r="W22" s="42"/>
      <c r="X22" s="128">
        <f t="shared" si="2"/>
        <v>9</v>
      </c>
      <c r="Y22" s="128"/>
    </row>
    <row r="23" spans="1:25" ht="15" customHeight="1" x14ac:dyDescent="0.3">
      <c r="A23" s="50"/>
      <c r="B23" s="77"/>
      <c r="C23" s="78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133"/>
      <c r="Y23" s="133"/>
    </row>
    <row r="24" spans="1:25" s="10" customFormat="1" ht="19.95" customHeight="1" x14ac:dyDescent="0.3">
      <c r="A24" s="108" t="s">
        <v>14</v>
      </c>
      <c r="B24" s="108"/>
      <c r="C24" s="108"/>
      <c r="D24" s="48">
        <f t="shared" ref="D24:W24" si="5">COUNTIF(D5:D23,"X")</f>
        <v>5</v>
      </c>
      <c r="E24" s="48">
        <f t="shared" si="5"/>
        <v>3</v>
      </c>
      <c r="F24" s="48">
        <f t="shared" si="5"/>
        <v>4</v>
      </c>
      <c r="G24" s="48">
        <f t="shared" si="5"/>
        <v>3</v>
      </c>
      <c r="H24" s="48">
        <f t="shared" si="5"/>
        <v>3</v>
      </c>
      <c r="I24" s="48">
        <f t="shared" si="5"/>
        <v>17</v>
      </c>
      <c r="J24" s="48">
        <f t="shared" si="5"/>
        <v>2</v>
      </c>
      <c r="K24" s="48">
        <f t="shared" si="5"/>
        <v>1</v>
      </c>
      <c r="L24" s="48">
        <f t="shared" si="5"/>
        <v>2</v>
      </c>
      <c r="M24" s="48">
        <f t="shared" si="5"/>
        <v>0</v>
      </c>
      <c r="N24" s="48">
        <f t="shared" si="5"/>
        <v>4</v>
      </c>
      <c r="O24" s="48">
        <f t="shared" si="5"/>
        <v>0</v>
      </c>
      <c r="P24" s="48">
        <f t="shared" si="5"/>
        <v>4</v>
      </c>
      <c r="Q24" s="48">
        <f t="shared" si="5"/>
        <v>4</v>
      </c>
      <c r="R24" s="48">
        <f t="shared" si="5"/>
        <v>3</v>
      </c>
      <c r="S24" s="48">
        <f t="shared" si="5"/>
        <v>2</v>
      </c>
      <c r="T24" s="48">
        <f t="shared" si="5"/>
        <v>2</v>
      </c>
      <c r="U24" s="48">
        <f t="shared" si="5"/>
        <v>13</v>
      </c>
      <c r="V24" s="48">
        <f t="shared" si="5"/>
        <v>4</v>
      </c>
      <c r="W24" s="48">
        <f t="shared" si="5"/>
        <v>2</v>
      </c>
      <c r="X24" s="132"/>
      <c r="Y24" s="132"/>
    </row>
    <row r="26" spans="1:25" ht="19.95" customHeight="1" x14ac:dyDescent="0.3">
      <c r="B26" s="92" t="s">
        <v>27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</row>
    <row r="27" spans="1:25" ht="19.95" customHeight="1" x14ac:dyDescent="0.3">
      <c r="B27" s="48" t="s">
        <v>38</v>
      </c>
      <c r="C27" s="48">
        <f>COUNT(X5:X23)</f>
        <v>17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 t="s">
        <v>37</v>
      </c>
      <c r="T27" s="108"/>
      <c r="U27" s="108"/>
      <c r="V27" s="109">
        <f>AVERAGE(X5:X23)</f>
        <v>7.7058823529411766</v>
      </c>
      <c r="W27" s="109"/>
      <c r="X27" s="109"/>
    </row>
    <row r="28" spans="1:25" ht="19.95" customHeight="1" x14ac:dyDescent="0.3">
      <c r="B28" s="48" t="s">
        <v>23</v>
      </c>
      <c r="C28" s="43" t="s">
        <v>20</v>
      </c>
      <c r="D28" s="81" t="s">
        <v>21</v>
      </c>
      <c r="E28" s="81"/>
      <c r="F28" s="81"/>
      <c r="G28" s="87" t="s">
        <v>26</v>
      </c>
      <c r="H28" s="87"/>
      <c r="I28" s="87"/>
      <c r="J28" s="87" t="s">
        <v>22</v>
      </c>
      <c r="K28" s="87"/>
      <c r="L28" s="87"/>
      <c r="M28" s="86" t="s">
        <v>19</v>
      </c>
      <c r="N28" s="86"/>
      <c r="O28" s="86"/>
      <c r="P28" s="87" t="s">
        <v>18</v>
      </c>
      <c r="Q28" s="87"/>
      <c r="R28" s="87"/>
      <c r="S28" s="87" t="s">
        <v>17</v>
      </c>
      <c r="T28" s="87"/>
      <c r="U28" s="87"/>
      <c r="V28" s="87" t="s">
        <v>16</v>
      </c>
      <c r="W28" s="87"/>
      <c r="X28" s="87"/>
    </row>
    <row r="29" spans="1:25" ht="19.95" customHeight="1" x14ac:dyDescent="0.3">
      <c r="B29" s="48" t="s">
        <v>24</v>
      </c>
      <c r="C29" s="46" t="s">
        <v>29</v>
      </c>
      <c r="D29" s="93" t="s">
        <v>30</v>
      </c>
      <c r="E29" s="93"/>
      <c r="F29" s="93"/>
      <c r="G29" s="93" t="s">
        <v>31</v>
      </c>
      <c r="H29" s="93"/>
      <c r="I29" s="93"/>
      <c r="J29" s="93" t="s">
        <v>32</v>
      </c>
      <c r="K29" s="93"/>
      <c r="L29" s="93"/>
      <c r="M29" s="95" t="s">
        <v>33</v>
      </c>
      <c r="N29" s="95"/>
      <c r="O29" s="95"/>
      <c r="P29" s="93" t="s">
        <v>34</v>
      </c>
      <c r="Q29" s="93"/>
      <c r="R29" s="93"/>
      <c r="S29" s="93" t="s">
        <v>35</v>
      </c>
      <c r="T29" s="93"/>
      <c r="U29" s="93"/>
      <c r="V29" s="93" t="s">
        <v>36</v>
      </c>
      <c r="W29" s="93"/>
      <c r="X29" s="93"/>
    </row>
    <row r="30" spans="1:25" ht="19.95" customHeight="1" x14ac:dyDescent="0.3">
      <c r="B30" s="48" t="s">
        <v>25</v>
      </c>
      <c r="C30" s="47">
        <f>(COUNTIF(X5:X23,"&gt;=0,5")-COUNTIF(X5:X23,"&gt;1,5"))/C27</f>
        <v>0</v>
      </c>
      <c r="D30" s="96">
        <f>(COUNTIF(X5:X23,"&gt;1,5")-COUNTIF(X5:X23,"&gt;3"))/C27</f>
        <v>0</v>
      </c>
      <c r="E30" s="97"/>
      <c r="F30" s="98"/>
      <c r="G30" s="96">
        <f>(COUNTIF(X5:X23,"&gt;3")-COUNTIF(X5:X23,"&gt;4,5"))/C27</f>
        <v>0.11764705882352941</v>
      </c>
      <c r="H30" s="97"/>
      <c r="I30" s="98"/>
      <c r="J30" s="96">
        <f>(COUNTIF(X5:X23,"&gt;4,5")-COUNTIF(X5:X23,"&gt;5,5"))/C27</f>
        <v>0</v>
      </c>
      <c r="K30" s="97"/>
      <c r="L30" s="98"/>
      <c r="M30" s="99">
        <f>(COUNTIF(X5:X23,"&gt;5,5")-COUNTIF(X5:X23,"&gt;6,5"))/C27</f>
        <v>0.11764705882352941</v>
      </c>
      <c r="N30" s="100"/>
      <c r="O30" s="101"/>
      <c r="P30" s="94">
        <f>(COUNTIF(X5:X23,"&gt;6,5")-COUNTIF(X5:X23,"&gt;7,5"))/C27</f>
        <v>5.8823529411764705E-2</v>
      </c>
      <c r="Q30" s="94"/>
      <c r="R30" s="94"/>
      <c r="S30" s="94">
        <f>(COUNTIF(X5:X23,"&gt;7,5")-COUNTIF(X5:X23,"&gt;8,5"))/C27</f>
        <v>0.41176470588235292</v>
      </c>
      <c r="T30" s="94"/>
      <c r="U30" s="94"/>
      <c r="V30" s="94">
        <f>COUNTIF(X5:X23,"&gt;8,5")/C27</f>
        <v>0.29411764705882354</v>
      </c>
      <c r="W30" s="94"/>
      <c r="X30" s="94"/>
    </row>
  </sheetData>
  <mergeCells count="52">
    <mergeCell ref="X5:Y5"/>
    <mergeCell ref="A1:Y1"/>
    <mergeCell ref="A2:A3"/>
    <mergeCell ref="B2:C2"/>
    <mergeCell ref="D2:W2"/>
    <mergeCell ref="X2:Y3"/>
    <mergeCell ref="X4:Y4"/>
    <mergeCell ref="X18:Y18"/>
    <mergeCell ref="X6:Y6"/>
    <mergeCell ref="X7:Y7"/>
    <mergeCell ref="X9:Y9"/>
    <mergeCell ref="X10:Y10"/>
    <mergeCell ref="X11:Y11"/>
    <mergeCell ref="X12:Y12"/>
    <mergeCell ref="X13:Y13"/>
    <mergeCell ref="X14:Y14"/>
    <mergeCell ref="X16:Y16"/>
    <mergeCell ref="X17:Y17"/>
    <mergeCell ref="X15:Y15"/>
    <mergeCell ref="X8:Y8"/>
    <mergeCell ref="X23:Y23"/>
    <mergeCell ref="A24:C24"/>
    <mergeCell ref="X24:Y24"/>
    <mergeCell ref="X19:Y19"/>
    <mergeCell ref="X20:Y20"/>
    <mergeCell ref="X22:Y22"/>
    <mergeCell ref="X21:Y21"/>
    <mergeCell ref="B26:X26"/>
    <mergeCell ref="D27:R27"/>
    <mergeCell ref="S27:U27"/>
    <mergeCell ref="V27:X27"/>
    <mergeCell ref="D28:F28"/>
    <mergeCell ref="G28:I28"/>
    <mergeCell ref="J28:L28"/>
    <mergeCell ref="M28:O28"/>
    <mergeCell ref="P28:R28"/>
    <mergeCell ref="S28:U28"/>
    <mergeCell ref="V28:X28"/>
    <mergeCell ref="S29:U29"/>
    <mergeCell ref="V29:X29"/>
    <mergeCell ref="V30:X30"/>
    <mergeCell ref="D30:F30"/>
    <mergeCell ref="G30:I30"/>
    <mergeCell ref="J30:L30"/>
    <mergeCell ref="M30:O30"/>
    <mergeCell ref="P30:R30"/>
    <mergeCell ref="S30:U30"/>
    <mergeCell ref="D29:F29"/>
    <mergeCell ref="G29:I29"/>
    <mergeCell ref="J29:L29"/>
    <mergeCell ref="M29:O29"/>
    <mergeCell ref="P29:R2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3Ai</vt:lpstr>
      <vt:lpstr>3Bi</vt:lpstr>
      <vt:lpstr>3Ci</vt:lpstr>
      <vt:lpstr>3Di</vt:lpstr>
      <vt:lpstr>3Ei</vt:lpstr>
      <vt:lpstr>3At</vt:lpstr>
      <vt:lpstr>3Aen</vt:lpstr>
      <vt:lpstr>3Aet</vt:lpstr>
      <vt:lpstr>3Atl</vt:lpstr>
      <vt:lpstr>3Btl</vt:lpstr>
      <vt:lpstr>Sintesi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Bernardo Blasio</dc:creator>
  <cp:lastModifiedBy>Blasio</cp:lastModifiedBy>
  <cp:lastPrinted>2014-10-13T08:37:12Z</cp:lastPrinted>
  <dcterms:created xsi:type="dcterms:W3CDTF">2011-10-24T15:25:54Z</dcterms:created>
  <dcterms:modified xsi:type="dcterms:W3CDTF">2014-10-15T09:22:57Z</dcterms:modified>
</cp:coreProperties>
</file>